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/>
  <mc:AlternateContent xmlns:mc="http://schemas.openxmlformats.org/markup-compatibility/2006">
    <mc:Choice Requires="x15">
      <x15ac:absPath xmlns:x15ac="http://schemas.microsoft.com/office/spreadsheetml/2010/11/ac" url="D:\O\tonery\031\1 výzva\"/>
    </mc:Choice>
  </mc:AlternateContent>
  <xr:revisionPtr revIDLastSave="0" documentId="13_ncr:1_{237FAE5B-7621-4F88-B5BA-18CE5D4F8610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Tonery!$B$2:$T$17</definedName>
  </definedNames>
  <calcPr calcId="191029"/>
</workbook>
</file>

<file path=xl/calcChain.xml><?xml version="1.0" encoding="utf-8"?>
<calcChain xmlns="http://schemas.openxmlformats.org/spreadsheetml/2006/main">
  <c r="O10" i="1" l="1"/>
  <c r="O11" i="1"/>
  <c r="O12" i="1"/>
  <c r="O13" i="1"/>
  <c r="R10" i="1"/>
  <c r="S10" i="1"/>
  <c r="R11" i="1"/>
  <c r="S11" i="1"/>
  <c r="R12" i="1"/>
  <c r="S12" i="1"/>
  <c r="R13" i="1"/>
  <c r="S13" i="1"/>
  <c r="H10" i="1"/>
  <c r="H11" i="1"/>
  <c r="H12" i="1"/>
  <c r="H13" i="1"/>
  <c r="R9" i="1"/>
  <c r="S14" i="1"/>
  <c r="S9" i="1"/>
  <c r="O9" i="1"/>
  <c r="O14" i="1"/>
  <c r="H9" i="1"/>
  <c r="H14" i="1"/>
  <c r="R14" i="1" l="1"/>
  <c r="H7" i="1"/>
  <c r="H8" i="1"/>
  <c r="S8" i="1" l="1"/>
  <c r="R8" i="1"/>
  <c r="O8" i="1"/>
  <c r="O7" i="1" l="1"/>
  <c r="P17" i="1" s="1"/>
  <c r="S7" i="1" l="1"/>
  <c r="R7" i="1"/>
  <c r="Q17" i="1" s="1"/>
</calcChain>
</file>

<file path=xl/sharedStrings.xml><?xml version="1.0" encoding="utf-8"?>
<sst xmlns="http://schemas.openxmlformats.org/spreadsheetml/2006/main" count="70" uniqueCount="55">
  <si>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</si>
  <si>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</si>
  <si>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</si>
  <si>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</si>
  <si>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</si>
  <si>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</si>
  <si>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</si>
  <si>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</si>
  <si>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</si>
  <si>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</si>
  <si>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</si>
  <si>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</si>
  <si>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</si>
  <si>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</si>
  <si>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</si>
  <si>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</si>
  <si>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</si>
  <si>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</si>
  <si>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</si>
  <si>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</si>
  <si>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</si>
  <si>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</si>
  <si>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</si>
  <si>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</si>
  <si>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</si>
  <si>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</si>
  <si>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</si>
  <si>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</si>
  <si>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</si>
  <si>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</si>
  <si>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Tonery (II.) 031 - 2022 (originální)</t>
  </si>
  <si>
    <t>SGS‐2022‐022 Rozvoj a využití kybernetických systémů identifikace, diagnostiky a řízení 5</t>
  </si>
  <si>
    <t>NE</t>
  </si>
  <si>
    <t>Samostatná faktura</t>
  </si>
  <si>
    <t>SGS-2022-026 Vybrané instituty nové úpravy soukromého a trestního práva v aplikační praxi - IV</t>
  </si>
  <si>
    <t>KPO - Helena Průchová,
Tel.: 37763 7281,
E-mail: pruchova@kpo.zcu.cz</t>
  </si>
  <si>
    <t>sady Pětatřicátníků 14, 
301 00 Plzeň,
Fakulta právnická - Katedra občanského práva,
místnost PC 217</t>
  </si>
  <si>
    <t>VV - Hana Kalašová,
Tel.: 37763 1070,
725 870 136,
E-mail: kalasovh@rek.zcu.cz</t>
  </si>
  <si>
    <t>Univerzitní 8,
301 00 Plzeň,
Rektorát - Odbor vnější vztahy,
místnost UR 122</t>
  </si>
  <si>
    <t>NTIS - Ing. Miroslav Flídr, Ph.D.,
Tel.: 37763 2559,
E-mail: flidr@kky.zcu.cz</t>
  </si>
  <si>
    <t>Technická 8, 
301 00 Plzeň,
Fakulta aplikovaných věd - Nové technologie pro informační společnost,
místnost UN 508</t>
  </si>
  <si>
    <r>
      <t xml:space="preserve"> Toner do tiskárny Triumph Adler 2500ci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</si>
  <si>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Laser 135W - </t>
    </r>
    <r>
      <rPr>
        <b/>
        <sz val="11"/>
        <color theme="1"/>
        <rFont val="Calibri"/>
        <family val="2"/>
        <charset val="238"/>
        <scheme val="minor"/>
      </rPr>
      <t xml:space="preserve">černý  </t>
    </r>
  </si>
  <si>
    <r>
      <t xml:space="preserve">Toner do tiskárny Triumph Adler 3505ci - </t>
    </r>
    <r>
      <rPr>
        <b/>
        <sz val="11"/>
        <color theme="1"/>
        <rFont val="Calibri"/>
        <family val="2"/>
        <charset val="238"/>
        <scheme val="minor"/>
      </rPr>
      <t>černý  (black)</t>
    </r>
  </si>
  <si>
    <r>
      <t xml:space="preserve">Toner do tiskárny Triumph Adler 3505ci - </t>
    </r>
    <r>
      <rPr>
        <b/>
        <sz val="11"/>
        <color theme="1"/>
        <rFont val="Calibri"/>
        <family val="2"/>
        <charset val="238"/>
        <scheme val="minor"/>
      </rPr>
      <t>azurový (cyan)</t>
    </r>
  </si>
  <si>
    <r>
      <t xml:space="preserve">Toner do tiskárny Triumph Adler 3505ci - </t>
    </r>
    <r>
      <rPr>
        <b/>
        <sz val="11"/>
        <color theme="1"/>
        <rFont val="Calibri"/>
        <family val="2"/>
        <charset val="238"/>
        <scheme val="minor"/>
      </rPr>
      <t>purpurový (magenta)</t>
    </r>
  </si>
  <si>
    <r>
      <t>Toner do tiskárny Triumph Adler 3505ci -</t>
    </r>
    <r>
      <rPr>
        <b/>
        <sz val="11"/>
        <color theme="1"/>
        <rFont val="Calibri"/>
        <family val="2"/>
        <charset val="238"/>
        <scheme val="minor"/>
      </rPr>
      <t xml:space="preserve"> žlutý (yellow)</t>
    </r>
  </si>
  <si>
    <t>Originální toner. Výtěžnost 18 000 stran.</t>
  </si>
  <si>
    <r>
      <t xml:space="preserve"> Toner do tiskárny Triumph Adler 2500ci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</si>
  <si>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t>Originální toner. Výtěžnost 12 000 stran.</t>
  </si>
  <si>
    <t>Originální toner. Výtěžnost 1 000 stran.</t>
  </si>
  <si>
    <t>Originální toner. Výtěžnost 25 000 stran.</t>
  </si>
  <si>
    <t>Originální toner. Výtěžnost 15 000 stran.</t>
  </si>
  <si>
    <t>Výtěžnost 25 000/100 000 stran.</t>
  </si>
  <si>
    <t>Originální odpadní nádobka pro  Triumph Adler 3505ci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</si>
</sst>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4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17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21" xfId="0" applyFont="1" applyFill="1" applyBorder="1" applyAlignment="1">
      <alignment horizontal="left" vertical="center" wrapText="1" indent="1"/>
    </xf>
    <xf numFmtId="0" fontId="2" fillId="3" borderId="18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0" fillId="3" borderId="7" xfId="0" applyFill="1" applyBorder="1" applyAlignment="1">
      <alignment horizontal="center" vertical="center" wrapText="1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0" fontId="14" fillId="5" borderId="17" xfId="0" applyFont="1" applyFill="1" applyBorder="1" applyAlignment="1" applyProtection="1">
      <alignment horizontal="left" vertical="center" wrapText="1" indent="1"/>
      <protection locked="0"/>
    </xf>
    <xf numFmtId="0" fontId="14" fillId="5" borderId="21" xfId="0" applyFont="1" applyFill="1" applyBorder="1" applyAlignment="1" applyProtection="1">
      <alignment horizontal="left" vertical="center" wrapText="1" indent="1"/>
      <protection locked="0"/>
    </xf>
    <xf numFmtId="0" fontId="14" fillId="5" borderId="18" xfId="0" applyFont="1" applyFill="1" applyBorder="1" applyAlignment="1" applyProtection="1">
      <alignment horizontal="left" vertical="center" wrapText="1" indent="1"/>
      <protection locked="0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4"/>
  <sheetViews>
    <sheetView tabSelected="1" topLeftCell="E1" zoomScale="73" zoomScaleNormal="73" workbookViewId="0">
      <selection activeCell="I10" sqref="I10:I14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63" style="1" customWidth="1"/>
    <col min="4" max="4" width="11.7109375" style="2" customWidth="1"/>
    <col min="5" max="5" width="11.28515625" style="3" customWidth="1"/>
    <col min="6" max="6" width="53.710937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2" width="36" style="5" customWidth="1"/>
    <col min="13" max="13" width="42.28515625" style="5" customWidth="1"/>
    <col min="14" max="14" width="25.7109375" style="1" customWidth="1"/>
    <col min="15" max="15" width="17.710937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5.85546875" style="4" customWidth="1"/>
    <col min="22" max="16384" width="9.140625" style="5"/>
  </cols>
  <sheetData>
    <row r="1" spans="2:21" ht="43.15" customHeight="1" x14ac:dyDescent="0.25">
      <c r="B1" s="122" t="s">
        <v>30</v>
      </c>
      <c r="C1" s="123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79.900000000000006" customHeight="1" thickTop="1" thickBot="1" x14ac:dyDescent="0.3">
      <c r="B6" s="23" t="s">
        <v>3</v>
      </c>
      <c r="C6" s="38" t="s">
        <v>16</v>
      </c>
      <c r="D6" s="24" t="s">
        <v>4</v>
      </c>
      <c r="E6" s="38" t="s">
        <v>17</v>
      </c>
      <c r="F6" s="38" t="s">
        <v>18</v>
      </c>
      <c r="G6" s="25" t="s">
        <v>5</v>
      </c>
      <c r="H6" s="38" t="s">
        <v>13</v>
      </c>
      <c r="I6" s="38" t="s">
        <v>19</v>
      </c>
      <c r="J6" s="38" t="s">
        <v>20</v>
      </c>
      <c r="K6" s="24" t="s">
        <v>29</v>
      </c>
      <c r="L6" s="46" t="s">
        <v>21</v>
      </c>
      <c r="M6" s="38" t="s">
        <v>24</v>
      </c>
      <c r="N6" s="38" t="s">
        <v>22</v>
      </c>
      <c r="O6" s="38" t="s">
        <v>23</v>
      </c>
      <c r="P6" s="24" t="s">
        <v>6</v>
      </c>
      <c r="Q6" s="26" t="s">
        <v>7</v>
      </c>
      <c r="R6" s="73" t="s">
        <v>8</v>
      </c>
      <c r="S6" s="73" t="s">
        <v>9</v>
      </c>
      <c r="T6" s="38" t="s">
        <v>25</v>
      </c>
      <c r="U6" s="38" t="s">
        <v>26</v>
      </c>
    </row>
    <row r="7" spans="2:21" ht="44.25" customHeight="1" thickTop="1" x14ac:dyDescent="0.25">
      <c r="B7" s="56">
        <v>1</v>
      </c>
      <c r="C7" s="101" t="s">
        <v>41</v>
      </c>
      <c r="D7" s="57">
        <v>2</v>
      </c>
      <c r="E7" s="58" t="s">
        <v>27</v>
      </c>
      <c r="F7" s="101" t="s">
        <v>47</v>
      </c>
      <c r="G7" s="135"/>
      <c r="H7" s="59" t="str">
        <f t="shared" ref="H7:H14" si="0">IF(P7&gt;1999,"ANO","NE")</f>
        <v>ANO</v>
      </c>
      <c r="I7" s="110" t="s">
        <v>33</v>
      </c>
      <c r="J7" s="113" t="s">
        <v>32</v>
      </c>
      <c r="K7" s="114"/>
      <c r="L7" s="110" t="s">
        <v>37</v>
      </c>
      <c r="M7" s="110" t="s">
        <v>38</v>
      </c>
      <c r="N7" s="117">
        <v>21</v>
      </c>
      <c r="O7" s="60">
        <f>D7*P7</f>
        <v>4300</v>
      </c>
      <c r="P7" s="61">
        <v>2150</v>
      </c>
      <c r="Q7" s="141"/>
      <c r="R7" s="62">
        <f>D7*Q7</f>
        <v>0</v>
      </c>
      <c r="S7" s="63" t="str">
        <f t="shared" ref="S7" si="1">IF(ISNUMBER(Q7), IF(Q7&gt;P7,"NEVYHOVUJE","VYHOVUJE")," ")</f>
        <v xml:space="preserve"> </v>
      </c>
      <c r="T7" s="134"/>
      <c r="U7" s="134" t="s">
        <v>10</v>
      </c>
    </row>
    <row r="8" spans="2:21" ht="44.25" customHeight="1" thickBot="1" x14ac:dyDescent="0.3">
      <c r="B8" s="74">
        <v>2</v>
      </c>
      <c r="C8" s="102" t="s">
        <v>48</v>
      </c>
      <c r="D8" s="75">
        <v>1</v>
      </c>
      <c r="E8" s="76" t="s">
        <v>27</v>
      </c>
      <c r="F8" s="102" t="s">
        <v>49</v>
      </c>
      <c r="G8" s="136"/>
      <c r="H8" s="77" t="str">
        <f t="shared" si="0"/>
        <v>ANO</v>
      </c>
      <c r="I8" s="108"/>
      <c r="J8" s="111"/>
      <c r="K8" s="108"/>
      <c r="L8" s="108"/>
      <c r="M8" s="108"/>
      <c r="N8" s="118"/>
      <c r="O8" s="78">
        <f t="shared" ref="O8:O14" si="2">D8*P8</f>
        <v>2250</v>
      </c>
      <c r="P8" s="79">
        <v>2250</v>
      </c>
      <c r="Q8" s="142"/>
      <c r="R8" s="80">
        <f t="shared" ref="R8" si="3">D8*Q8</f>
        <v>0</v>
      </c>
      <c r="S8" s="81" t="str">
        <f t="shared" ref="S8" si="4">IF(ISNUMBER(Q8), IF(Q8&gt;P8,"NEVYHOVUJE","VYHOVUJE")," ")</f>
        <v xml:space="preserve"> </v>
      </c>
      <c r="T8" s="115"/>
      <c r="U8" s="115"/>
    </row>
    <row r="9" spans="2:21" ht="96.75" customHeight="1" thickBot="1" x14ac:dyDescent="0.3">
      <c r="B9" s="90">
        <v>3</v>
      </c>
      <c r="C9" s="103" t="s">
        <v>42</v>
      </c>
      <c r="D9" s="91">
        <v>2</v>
      </c>
      <c r="E9" s="92" t="s">
        <v>27</v>
      </c>
      <c r="F9" s="103" t="s">
        <v>50</v>
      </c>
      <c r="G9" s="137"/>
      <c r="H9" s="93" t="str">
        <f t="shared" si="0"/>
        <v>NE</v>
      </c>
      <c r="I9" s="94" t="s">
        <v>33</v>
      </c>
      <c r="J9" s="95" t="s">
        <v>28</v>
      </c>
      <c r="K9" s="94" t="s">
        <v>34</v>
      </c>
      <c r="L9" s="94" t="s">
        <v>35</v>
      </c>
      <c r="M9" s="94" t="s">
        <v>36</v>
      </c>
      <c r="N9" s="96">
        <v>21</v>
      </c>
      <c r="O9" s="97">
        <f t="shared" si="2"/>
        <v>2000</v>
      </c>
      <c r="P9" s="98">
        <v>1000</v>
      </c>
      <c r="Q9" s="143"/>
      <c r="R9" s="99">
        <f t="shared" ref="R9:R14" si="5">D9*Q9</f>
        <v>0</v>
      </c>
      <c r="S9" s="100" t="str">
        <f t="shared" ref="S9:S14" si="6">IF(ISNUMBER(Q9), IF(Q9&gt;P9,"NEVYHOVUJE","VYHOVUJE")," ")</f>
        <v xml:space="preserve"> </v>
      </c>
      <c r="T9" s="92"/>
      <c r="U9" s="92" t="s">
        <v>10</v>
      </c>
    </row>
    <row r="10" spans="2:21" ht="44.25" customHeight="1" x14ac:dyDescent="0.25">
      <c r="B10" s="82">
        <v>4</v>
      </c>
      <c r="C10" s="104" t="s">
        <v>43</v>
      </c>
      <c r="D10" s="83">
        <v>1</v>
      </c>
      <c r="E10" s="84" t="s">
        <v>27</v>
      </c>
      <c r="F10" s="104" t="s">
        <v>51</v>
      </c>
      <c r="G10" s="138"/>
      <c r="H10" s="85" t="str">
        <f t="shared" si="0"/>
        <v>ANO</v>
      </c>
      <c r="I10" s="107" t="s">
        <v>33</v>
      </c>
      <c r="J10" s="111" t="s">
        <v>28</v>
      </c>
      <c r="K10" s="108" t="s">
        <v>31</v>
      </c>
      <c r="L10" s="107" t="s">
        <v>39</v>
      </c>
      <c r="M10" s="107" t="s">
        <v>40</v>
      </c>
      <c r="N10" s="118">
        <v>21</v>
      </c>
      <c r="O10" s="86">
        <f t="shared" si="2"/>
        <v>2500</v>
      </c>
      <c r="P10" s="87">
        <v>2500</v>
      </c>
      <c r="Q10" s="144"/>
      <c r="R10" s="88">
        <f t="shared" ref="R10:R13" si="7">D10*Q10</f>
        <v>0</v>
      </c>
      <c r="S10" s="89" t="str">
        <f t="shared" ref="S10:S13" si="8">IF(ISNUMBER(Q10), IF(Q10&gt;P10,"NEVYHOVUJE","VYHOVUJE")," ")</f>
        <v xml:space="preserve"> </v>
      </c>
      <c r="T10" s="115"/>
      <c r="U10" s="115" t="s">
        <v>10</v>
      </c>
    </row>
    <row r="11" spans="2:21" ht="44.25" customHeight="1" x14ac:dyDescent="0.25">
      <c r="B11" s="48">
        <v>5</v>
      </c>
      <c r="C11" s="105" t="s">
        <v>44</v>
      </c>
      <c r="D11" s="49">
        <v>1</v>
      </c>
      <c r="E11" s="50" t="s">
        <v>27</v>
      </c>
      <c r="F11" s="105" t="s">
        <v>52</v>
      </c>
      <c r="G11" s="139"/>
      <c r="H11" s="51" t="str">
        <f t="shared" si="0"/>
        <v>ANO</v>
      </c>
      <c r="I11" s="108"/>
      <c r="J11" s="111"/>
      <c r="K11" s="108"/>
      <c r="L11" s="108"/>
      <c r="M11" s="120"/>
      <c r="N11" s="118"/>
      <c r="O11" s="52">
        <f t="shared" si="2"/>
        <v>3000</v>
      </c>
      <c r="P11" s="53">
        <v>3000</v>
      </c>
      <c r="Q11" s="145"/>
      <c r="R11" s="54">
        <f t="shared" si="7"/>
        <v>0</v>
      </c>
      <c r="S11" s="55" t="str">
        <f t="shared" si="8"/>
        <v xml:space="preserve"> </v>
      </c>
      <c r="T11" s="115"/>
      <c r="U11" s="115"/>
    </row>
    <row r="12" spans="2:21" ht="44.25" customHeight="1" x14ac:dyDescent="0.25">
      <c r="B12" s="48">
        <v>6</v>
      </c>
      <c r="C12" s="105" t="s">
        <v>45</v>
      </c>
      <c r="D12" s="49">
        <v>1</v>
      </c>
      <c r="E12" s="50" t="s">
        <v>27</v>
      </c>
      <c r="F12" s="105" t="s">
        <v>52</v>
      </c>
      <c r="G12" s="139"/>
      <c r="H12" s="51" t="str">
        <f t="shared" si="0"/>
        <v>ANO</v>
      </c>
      <c r="I12" s="108"/>
      <c r="J12" s="111"/>
      <c r="K12" s="108"/>
      <c r="L12" s="108"/>
      <c r="M12" s="120"/>
      <c r="N12" s="118"/>
      <c r="O12" s="52">
        <f t="shared" si="2"/>
        <v>3000</v>
      </c>
      <c r="P12" s="53">
        <v>3000</v>
      </c>
      <c r="Q12" s="145"/>
      <c r="R12" s="54">
        <f t="shared" si="7"/>
        <v>0</v>
      </c>
      <c r="S12" s="55" t="str">
        <f t="shared" si="8"/>
        <v xml:space="preserve"> </v>
      </c>
      <c r="T12" s="115"/>
      <c r="U12" s="115"/>
    </row>
    <row r="13" spans="2:21" ht="44.25" customHeight="1" x14ac:dyDescent="0.25">
      <c r="B13" s="48">
        <v>7</v>
      </c>
      <c r="C13" s="105" t="s">
        <v>46</v>
      </c>
      <c r="D13" s="49">
        <v>1</v>
      </c>
      <c r="E13" s="50" t="s">
        <v>27</v>
      </c>
      <c r="F13" s="105" t="s">
        <v>52</v>
      </c>
      <c r="G13" s="139"/>
      <c r="H13" s="51" t="str">
        <f t="shared" si="0"/>
        <v>ANO</v>
      </c>
      <c r="I13" s="108"/>
      <c r="J13" s="111"/>
      <c r="K13" s="108"/>
      <c r="L13" s="108"/>
      <c r="M13" s="120"/>
      <c r="N13" s="118"/>
      <c r="O13" s="52">
        <f t="shared" si="2"/>
        <v>3000</v>
      </c>
      <c r="P13" s="53">
        <v>3000</v>
      </c>
      <c r="Q13" s="145"/>
      <c r="R13" s="54">
        <f t="shared" si="7"/>
        <v>0</v>
      </c>
      <c r="S13" s="55" t="str">
        <f t="shared" si="8"/>
        <v xml:space="preserve"> </v>
      </c>
      <c r="T13" s="115"/>
      <c r="U13" s="115"/>
    </row>
    <row r="14" spans="2:21" ht="44.25" customHeight="1" thickBot="1" x14ac:dyDescent="0.3">
      <c r="B14" s="64">
        <v>8</v>
      </c>
      <c r="C14" s="106" t="s">
        <v>54</v>
      </c>
      <c r="D14" s="65">
        <v>4</v>
      </c>
      <c r="E14" s="66" t="s">
        <v>27</v>
      </c>
      <c r="F14" s="106" t="s">
        <v>53</v>
      </c>
      <c r="G14" s="140"/>
      <c r="H14" s="67" t="str">
        <f t="shared" si="0"/>
        <v>NE</v>
      </c>
      <c r="I14" s="109"/>
      <c r="J14" s="112"/>
      <c r="K14" s="109"/>
      <c r="L14" s="109"/>
      <c r="M14" s="121"/>
      <c r="N14" s="119"/>
      <c r="O14" s="68">
        <f t="shared" si="2"/>
        <v>880</v>
      </c>
      <c r="P14" s="69">
        <v>220</v>
      </c>
      <c r="Q14" s="146"/>
      <c r="R14" s="70">
        <f t="shared" si="5"/>
        <v>0</v>
      </c>
      <c r="S14" s="71" t="str">
        <f t="shared" si="6"/>
        <v xml:space="preserve"> </v>
      </c>
      <c r="T14" s="116"/>
      <c r="U14" s="116"/>
    </row>
    <row r="15" spans="2:21" ht="16.5" thickTop="1" thickBot="1" x14ac:dyDescent="0.3">
      <c r="C15" s="5"/>
      <c r="D15" s="5"/>
      <c r="E15" s="5"/>
      <c r="F15" s="5"/>
      <c r="G15" s="5"/>
      <c r="H15" s="5"/>
      <c r="I15" s="5"/>
      <c r="J15" s="5"/>
      <c r="N15" s="5"/>
      <c r="O15" s="5"/>
      <c r="R15" s="47"/>
    </row>
    <row r="16" spans="2:21" ht="60.75" customHeight="1" thickTop="1" thickBot="1" x14ac:dyDescent="0.3">
      <c r="B16" s="129" t="s">
        <v>14</v>
      </c>
      <c r="C16" s="130"/>
      <c r="D16" s="130"/>
      <c r="E16" s="130"/>
      <c r="F16" s="130"/>
      <c r="G16" s="130"/>
      <c r="H16" s="72"/>
      <c r="I16" s="27"/>
      <c r="J16" s="27"/>
      <c r="K16" s="27"/>
      <c r="L16" s="12"/>
      <c r="M16" s="12"/>
      <c r="N16" s="28"/>
      <c r="O16" s="28"/>
      <c r="P16" s="29" t="s">
        <v>11</v>
      </c>
      <c r="Q16" s="131" t="s">
        <v>12</v>
      </c>
      <c r="R16" s="132"/>
      <c r="S16" s="133"/>
      <c r="T16" s="22"/>
      <c r="U16" s="30"/>
    </row>
    <row r="17" spans="2:19" ht="33.75" customHeight="1" thickTop="1" thickBot="1" x14ac:dyDescent="0.3">
      <c r="B17" s="124" t="s">
        <v>15</v>
      </c>
      <c r="C17" s="125"/>
      <c r="D17" s="125"/>
      <c r="E17" s="125"/>
      <c r="F17" s="125"/>
      <c r="G17" s="125"/>
      <c r="H17" s="37"/>
      <c r="I17" s="31"/>
      <c r="L17" s="10"/>
      <c r="M17" s="10"/>
      <c r="N17" s="32"/>
      <c r="O17" s="32"/>
      <c r="P17" s="33">
        <f>SUM(O7:O14)</f>
        <v>20930</v>
      </c>
      <c r="Q17" s="126">
        <f>SUM(R7:R14)</f>
        <v>0</v>
      </c>
      <c r="R17" s="127"/>
      <c r="S17" s="128"/>
    </row>
    <row r="18" spans="2:19" ht="14.25" customHeight="1" thickTop="1" x14ac:dyDescent="0.25"/>
    <row r="19" spans="2:19" ht="14.25" customHeight="1" x14ac:dyDescent="0.25">
      <c r="B19" s="40"/>
    </row>
    <row r="20" spans="2:19" ht="14.25" customHeight="1" x14ac:dyDescent="0.25">
      <c r="B20" s="41"/>
      <c r="C20" s="40"/>
    </row>
    <row r="21" spans="2:19" ht="14.25" customHeight="1" x14ac:dyDescent="0.25"/>
    <row r="22" spans="2:19" ht="14.25" customHeight="1" x14ac:dyDescent="0.25"/>
    <row r="23" spans="2:19" ht="14.25" customHeight="1" x14ac:dyDescent="0.25"/>
    <row r="24" spans="2:19" ht="14.25" customHeight="1" x14ac:dyDescent="0.25"/>
    <row r="25" spans="2:19" ht="14.25" customHeight="1" x14ac:dyDescent="0.25"/>
    <row r="26" spans="2:19" ht="14.25" customHeight="1" x14ac:dyDescent="0.25"/>
    <row r="27" spans="2:19" ht="14.25" customHeight="1" x14ac:dyDescent="0.25"/>
    <row r="28" spans="2:19" ht="14.25" customHeight="1" x14ac:dyDescent="0.25"/>
    <row r="29" spans="2:19" ht="14.25" customHeight="1" x14ac:dyDescent="0.25"/>
    <row r="30" spans="2:19" ht="14.25" customHeight="1" x14ac:dyDescent="0.25"/>
    <row r="31" spans="2:19" ht="14.25" customHeight="1" x14ac:dyDescent="0.25"/>
    <row r="32" spans="2:19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</sheetData>
  <sheetProtection algorithmName="SHA-512" hashValue="ATJ6N9+SuQdOK6jY2cRXArPDKk2JX5si91JOmNhE83lYF37gwq/Mx2KxMz/qZNZ1a+g+Z5SfytSIK6MTtix7Ug==" saltValue="XX0jb4tjnNp2CvBSgVk49w==" spinCount="100000" sheet="1" objects="1" scenarios="1"/>
  <mergeCells count="21">
    <mergeCell ref="U7:U8"/>
    <mergeCell ref="U10:U14"/>
    <mergeCell ref="B1:C1"/>
    <mergeCell ref="B17:G17"/>
    <mergeCell ref="Q17:S17"/>
    <mergeCell ref="B16:G16"/>
    <mergeCell ref="Q16:S16"/>
    <mergeCell ref="T10:T14"/>
    <mergeCell ref="N7:N8"/>
    <mergeCell ref="N10:N14"/>
    <mergeCell ref="M10:M14"/>
    <mergeCell ref="M7:M8"/>
    <mergeCell ref="T7:T8"/>
    <mergeCell ref="L10:L14"/>
    <mergeCell ref="L7:L8"/>
    <mergeCell ref="J10:J14"/>
    <mergeCell ref="K10:K14"/>
    <mergeCell ref="I10:I14"/>
    <mergeCell ref="I7:I8"/>
    <mergeCell ref="J7:J8"/>
    <mergeCell ref="K7:K8"/>
  </mergeCells>
  <conditionalFormatting sqref="B7:B14">
    <cfRule type="containsBlanks" dxfId="12" priority="61">
      <formula>LEN(TRIM(B7))=0</formula>
    </cfRule>
  </conditionalFormatting>
  <conditionalFormatting sqref="B7:B14">
    <cfRule type="cellIs" dxfId="11" priority="56" operator="greaterThanOrEqual">
      <formula>1</formula>
    </cfRule>
  </conditionalFormatting>
  <conditionalFormatting sqref="S7:S14">
    <cfRule type="cellIs" dxfId="10" priority="53" operator="equal">
      <formula>"VYHOVUJE"</formula>
    </cfRule>
  </conditionalFormatting>
  <conditionalFormatting sqref="S7:S14">
    <cfRule type="cellIs" dxfId="9" priority="52" operator="equal">
      <formula>"NEVYHOVUJE"</formula>
    </cfRule>
  </conditionalFormatting>
  <conditionalFormatting sqref="G7:G14 Q7:Q14">
    <cfRule type="containsBlanks" dxfId="8" priority="33">
      <formula>LEN(TRIM(G7))=0</formula>
    </cfRule>
  </conditionalFormatting>
  <conditionalFormatting sqref="G7:G14 Q7:Q14">
    <cfRule type="notContainsBlanks" dxfId="7" priority="31">
      <formula>LEN(TRIM(G7))&gt;0</formula>
    </cfRule>
  </conditionalFormatting>
  <conditionalFormatting sqref="G7:G14 Q7:Q14">
    <cfRule type="notContainsBlanks" dxfId="6" priority="30">
      <formula>LEN(TRIM(G7))&gt;0</formula>
    </cfRule>
  </conditionalFormatting>
  <conditionalFormatting sqref="G7:G14">
    <cfRule type="notContainsBlanks" dxfId="5" priority="29">
      <formula>LEN(TRIM(G7))&gt;0</formula>
    </cfRule>
  </conditionalFormatting>
  <conditionalFormatting sqref="H7:H14">
    <cfRule type="containsBlanks" dxfId="4" priority="7">
      <formula>LEN(TRIM(H7))=0</formula>
    </cfRule>
  </conditionalFormatting>
  <conditionalFormatting sqref="H7:H14">
    <cfRule type="notContainsBlanks" dxfId="3" priority="8">
      <formula>LEN(TRIM(H7))&gt;0</formula>
    </cfRule>
  </conditionalFormatting>
  <conditionalFormatting sqref="H7:H14">
    <cfRule type="containsText" dxfId="2" priority="6" operator="containsText" text="ANO">
      <formula>NOT(ISERROR(SEARCH("ANO",H7)))</formula>
    </cfRule>
  </conditionalFormatting>
  <conditionalFormatting sqref="D7">
    <cfRule type="containsBlanks" dxfId="1" priority="3">
      <formula>LEN(TRIM(D7))=0</formula>
    </cfRule>
  </conditionalFormatting>
  <conditionalFormatting sqref="D8:D14">
    <cfRule type="containsBlanks" dxfId="0" priority="2">
      <formula>LEN(TRIM(D8))=0</formula>
    </cfRule>
  </conditionalFormatting>
  <dataValidations count="2">
    <dataValidation type="list" showInputMessage="1" showErrorMessage="1" sqref="J7 H7:H14" xr:uid="{00000000-0002-0000-0000-000001000000}">
      <formula1>"ANO,NE"</formula1>
    </dataValidation>
    <dataValidation type="list" showInputMessage="1" showErrorMessage="1" sqref="E7:E14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2022-06-20T06:16:11Z</cp:lastPrinted>
  <dcterms:created xsi:type="dcterms:W3CDTF">2014-03-05T12:43:32Z</dcterms:created>
  <dcterms:modified xsi:type="dcterms:W3CDTF">2022-07-20T06:07:41Z</dcterms:modified>
</cp:coreProperties>
</file>