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62\1 výzva\"/>
    </mc:Choice>
  </mc:AlternateContent>
  <xr:revisionPtr revIDLastSave="0" documentId="13_ncr:1_{DB456815-2AC9-44F9-8E29-430E8D7ABDC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P9" i="1"/>
  <c r="P10" i="1"/>
  <c r="P11" i="1"/>
  <c r="P12" i="1"/>
  <c r="P13" i="1"/>
  <c r="P7" i="1"/>
  <c r="P8" i="1"/>
  <c r="P14" i="1"/>
  <c r="S8" i="1"/>
  <c r="T8" i="1"/>
  <c r="S14" i="1"/>
  <c r="T14" i="1"/>
  <c r="Q17" i="1" l="1"/>
  <c r="T7" i="1"/>
  <c r="S7" i="1" l="1"/>
  <c r="R17" i="1" s="1"/>
</calcChain>
</file>

<file path=xl/sharedStrings.xml><?xml version="1.0" encoding="utf-8"?>
<sst xmlns="http://schemas.openxmlformats.org/spreadsheetml/2006/main" count="74" uniqueCount="56">
  <si>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</si>
  <si>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</si>
  <si>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</si>
  <si>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</si>
  <si>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</si>
  <si>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</si>
  <si>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</si>
  <si>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</si>
  <si>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</si>
  <si>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</si>
  <si>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</si>
  <si>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</si>
  <si>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</si>
  <si>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</si>
  <si>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</si>
  <si>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</si>
  <si>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</si>
  <si>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</si>
  <si>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</si>
  <si>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</si>
  <si>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</si>
  <si>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</si>
  <si>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</si>
  <si>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</si>
  <si>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</si>
  <si>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</si>
  <si>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</si>
  <si>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</si>
  <si>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</si>
  <si>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</si>
  <si>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</si>
  <si>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</si>
  <si>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</si>
  <si>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</si>
  <si>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</si>
  <si>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062 - 2022 </t>
  </si>
  <si>
    <t>Brašna na notebook 15"</t>
  </si>
  <si>
    <t>Brašna na notebook 14"</t>
  </si>
  <si>
    <t>Notebook 2v1</t>
  </si>
  <si>
    <t>Dokovací stanice</t>
  </si>
  <si>
    <t>Pracovní CAE notebook</t>
  </si>
  <si>
    <t>Bezdrátová myš</t>
  </si>
  <si>
    <t>Ing. Roman Polák,
Tel.: 37763 8753</t>
  </si>
  <si>
    <t>Univerzitní 22,
301 00 Plzeň,
Fakulta strojní - Regionální technologický institut,
místnost UX 229</t>
  </si>
  <si>
    <t>Brašna na notebook do velikosti 15,6". 
Odjímatelný popruh přes rameno. 
Provedení černé nebo šedé.</t>
  </si>
  <si>
    <t>Brašna na notebook do velikosti 14". 
Odjímatelný popruh přes rameno. 
Provedení černé nebo šedé.</t>
  </si>
  <si>
    <t>Kancelářský notebook 15,6"</t>
  </si>
  <si>
    <t>Záruka na zboží min. 36 měsíců, servis NBD on site.</t>
  </si>
  <si>
    <t>Provedení notebooku klasické.
Výkon procesoru v Passmark CPU více než 10 000 bodů (platné ke dni 9.6.2022), minimálně 4 jádra.
Operační paměť minimálně 16 GB.
SSD disk o kapacitě minimálně 500 GB.
Integrovaná wifi karta.
Display 15,6" s min. Full HD rozlišením 1920x1080, provedení matné. Technologie displeje IPS, VA nebo varianty těchto technologií.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Kovový nebo kompozitní vnitřní rám.
CZ Klávesnice s podsvícením nebo alternativním způsobem zlepšení viditelnosti ve tmě.
Klávesnice s numerickou klávesnicí musí být odolná proti polití.
Notebook musí obsahovat digitální grafický výstup.
Podpora dokování.
Hmotnost maximálně 2 kg.
Podpora prostřednictvím internetu musí umožňovat stahování ovladačů a manuálu z internetu adresně pro konkrétní zadaný typ (sériové číslo) zařízení.
Záruka na zboží min. 36 měsíců, servis NBD on site.</t>
  </si>
  <si>
    <t>Provedení notebooku s překlopitelnou neodjímatelnou obrazovkou.
Výkon procesoru v Passmark CPU více než 10 000 bodů (platné ke dni 9.6.2022), minimálně 4 jádra. 
Grafická karta dedikovaná s vlastní pamětí alespoň 2GB.
Operační paměť minimálně 8 GB.
SSD disk o kapacitě minimálně 500 GB.
Integrovaná wifi karta.
Display 14" s min. Full HD  rozlišením 1920x1080 dotykový. Technologie displeje IPS, VA nebo varianty těchto technologií.
Webkamera a mikrofon.
Mminimálně 3x USB port  (alespoň 2x USB 3.0 vyšší), 1x Type-C USB.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Kovový nebo kompozitní vnitřní rám.
CZ Klávesnice s podsvícením nebo alternativním způsobem zlepšení viditelnosti ve tmě.
Klávesnice s numerickou klávesnicí musí být odolná proti polití.
Notebook musí obsahovat digitální grafický výstup.
Podpora dokování.
Hmotnost maximálně 1,8 kg.
Podpora prostřednictvím internetu musí umožňovat stahování ovladačů a manuálu z internetu adresně pro konkrétní zadaný typ (sériové číslo) zařízení.
Záruka na zboží min. 36 měsíců, servis NBD on site.</t>
  </si>
  <si>
    <t>Pracovní CAD notebook 15,6"</t>
  </si>
  <si>
    <t>Záruka na zboží min. 60 měsíců, servis NBD on site.</t>
  </si>
  <si>
    <t>Provedení notebooku klasické.
Výkon procesoru v Passmark CPU více než 27 000 bodů (platné ke dni 9.6.2022), minimálně 14 jader. 
Grafická karta dedikovaná s vlastní pamětí alespoň 8GB GDDR6 a výkonem v Specviewperf 13 - snx-03 minimálně 170fps.
Operační paměť minimálně 32 GB, min. 4800 MHz s možností rozšíření až na 64GB.
SSD disk o kapacitě minimálně 500 GB M.2 PCIe 4.generace.
Integrovaná wifi karta a bluetooth (podpora standardu Wifi 6E, kompatibilní s 2.4GHz, 5GHz a 6GHz).
Display 15,6" s min. Full HD+ rozlišením 1920x1200 provedení matné, nedotykový. Technologie displeje IPS, VA nebo varianty těchto technologií.
Webkamera s rozlišením min.720p a mikrofon.
Mminimálně 1x USB port (USB type-C 3.1/3.2 Gen 2), minimálně 2x Port Thunderbolt 4 (kompatibilní s USB Typ-C).
Baterie min 85Wh.
Operační systém Windows 64-bit (Windows 10 nebo vyšší) - OS Windows požadujeme z důvodu kompatibility s interními aplikacemi ZČU (Stag, Magion,...).
Existence ovladačů použitého HW ve Windows 10 a vyšší verze Windows.
Podpora TPM 2.0 (Trusted Platform Module)
Kovové šasi a kovový nebo kompozitní vnitřní rám.
CZ Klávesnice s podsvícením nebo alternativním způsobem zlepšení viditelnosti ve tmě.
Integrovaná čtečka otisku prstů.
Podpora dokování.
Hmotnost maximálně 2,2 kg. 
Rozměry: výška max. 19 mm, šířka max. 345 mm, hloubka max. 235 mm.
Podpora prostřednictvím internetu musí umožŇovat stahování ovladačů a manuálu z internetu adresně pro konkrétní zadaný typ (sériové číslo) zařízení.
Záruka na zboží min. 60 měsíců, servis NBD on site.</t>
  </si>
  <si>
    <r>
      <rPr>
        <b/>
        <sz val="11"/>
        <color theme="1"/>
        <rFont val="Calibri"/>
        <family val="2"/>
        <charset val="238"/>
        <scheme val="minor"/>
      </rPr>
      <t xml:space="preserve">Dokovací stanice kompatibilní s položkou č.5. </t>
    </r>
    <r>
      <rPr>
        <sz val="11"/>
        <color theme="1"/>
        <rFont val="Calibri"/>
        <family val="2"/>
        <charset val="238"/>
        <scheme val="minor"/>
      </rPr>
      <t xml:space="preserve">
Připojení konektorem USB-C</t>
    </r>
  </si>
  <si>
    <t>Provedení notebooku klasické.
Výkon procesoru v Passmark CPU více než 27 000 bodů (platné ke dni 9.6.2022), minimálně 14 jader.
Grafická karta dedikovaná s vlastní pamětí alespoň 8GB GDDR6 a výkonem v Specviewperf 13 - snx-03 minimálně 170fps.
Operační paměť minimálně 32 GB, min. 4800 MHz s možností rozšíření alespoň na 64GB.
SSD disk o kapacitě minimálně 500 GB M.2 PCIe 4.generace.
Integrovaná wifi karta a bluetooth (podpora standardu Wifi 6E, kompatibilní s 2.4GHz, 5GHz a 6GHz).
Display 15,6" s rozlišením min. 3840x2400 bodů, min. 500nits provedení antireflexní, dotykový.
Webkamera s rozlišením min.720p a mikrofon.
Mminimálně 1x USB port (USB type-C 3.1/3.2 Gen 2), minimálně 2x Port Thunderbolt 4 (kompatibilní s USB Typ-C). Minimálně 1x slot na SD kartu.
Baterie min. 85Wh.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Kovové šasi a kovový nebo kompozitní vnitřní rám.
CZ Klávesnice s podsvícením nebo alternativním způsobem zlepšení viditelnosti ve tmě. Integrovaná čtečka otisku prstů.
Podpora dokování.
Hmotnost maximálně 2,2 kg. 
Rozměry: výška max. 19 mm, šířka max. 345 mm, hloubka max. 235 mm.
Podpora prostřednictvím internetu musí umožňovat stahování ovladačů a manuálu z internetu adresně pro konkrétní zadaný typ (sériové číslo) zařízení.
Záruka na zboží min. 60 měsíců, servis NBD on site.</t>
  </si>
  <si>
    <t>Bezdrátová myš pro praváky. 
Laserový senzor s min. 4000DPI (nastavitelné). 
Minimálně 7 tlačítek s možností konfigurace. 
Integrovaná baterie s dobíjením pomocí USB-C. 
Mechanické kolečko se setrvačníkem.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</si>
</sst>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0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0" fillId="3" borderId="17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22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39" zoomScaleNormal="39" workbookViewId="0">
      <selection activeCell="AC9" sqref="AC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0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" style="1" bestFit="1" customWidth="1"/>
    <col min="11" max="11" width="27.28515625" style="5" hidden="1" customWidth="1"/>
    <col min="12" max="12" width="31.140625" style="5" customWidth="1"/>
    <col min="13" max="13" width="22.7109375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1" t="s">
        <v>35</v>
      </c>
      <c r="C1" s="92"/>
      <c r="D1" s="9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0"/>
      <c r="E3" s="90"/>
      <c r="F3" s="9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0"/>
      <c r="E4" s="90"/>
      <c r="F4" s="90"/>
      <c r="G4" s="90"/>
      <c r="H4" s="9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89" t="s">
        <v>7</v>
      </c>
      <c r="T6" s="89" t="s">
        <v>8</v>
      </c>
      <c r="U6" s="41" t="s">
        <v>23</v>
      </c>
      <c r="V6" s="41" t="s">
        <v>24</v>
      </c>
    </row>
    <row r="7" spans="1:22" ht="78" customHeight="1" thickTop="1" x14ac:dyDescent="0.25">
      <c r="A7" s="20"/>
      <c r="B7" s="48">
        <v>1</v>
      </c>
      <c r="C7" s="49" t="s">
        <v>36</v>
      </c>
      <c r="D7" s="50">
        <v>5</v>
      </c>
      <c r="E7" s="51" t="s">
        <v>26</v>
      </c>
      <c r="F7" s="84" t="s">
        <v>44</v>
      </c>
      <c r="G7" s="123"/>
      <c r="H7" s="52" t="s">
        <v>32</v>
      </c>
      <c r="I7" s="95" t="s">
        <v>33</v>
      </c>
      <c r="J7" s="98" t="s">
        <v>32</v>
      </c>
      <c r="K7" s="101"/>
      <c r="L7" s="115"/>
      <c r="M7" s="117" t="s">
        <v>42</v>
      </c>
      <c r="N7" s="117" t="s">
        <v>43</v>
      </c>
      <c r="O7" s="120">
        <v>21</v>
      </c>
      <c r="P7" s="53">
        <f>D7*Q7</f>
        <v>3000</v>
      </c>
      <c r="Q7" s="54">
        <v>600</v>
      </c>
      <c r="R7" s="127"/>
      <c r="S7" s="55">
        <f>D7*R7</f>
        <v>0</v>
      </c>
      <c r="T7" s="56" t="str">
        <f t="shared" ref="T7" si="0">IF(ISNUMBER(R7), IF(R7&gt;Q7,"NEVYHOVUJE","VYHOVUJE")," ")</f>
        <v xml:space="preserve"> </v>
      </c>
      <c r="U7" s="101"/>
      <c r="V7" s="113" t="s">
        <v>12</v>
      </c>
    </row>
    <row r="8" spans="1:22" ht="80.25" customHeight="1" x14ac:dyDescent="0.25">
      <c r="A8" s="20"/>
      <c r="B8" s="57">
        <v>2</v>
      </c>
      <c r="C8" s="58" t="s">
        <v>37</v>
      </c>
      <c r="D8" s="59">
        <v>2</v>
      </c>
      <c r="E8" s="60" t="s">
        <v>26</v>
      </c>
      <c r="F8" s="85" t="s">
        <v>45</v>
      </c>
      <c r="G8" s="124"/>
      <c r="H8" s="61" t="s">
        <v>32</v>
      </c>
      <c r="I8" s="96"/>
      <c r="J8" s="99"/>
      <c r="K8" s="102"/>
      <c r="L8" s="116"/>
      <c r="M8" s="118"/>
      <c r="N8" s="118"/>
      <c r="O8" s="121"/>
      <c r="P8" s="62">
        <f>D8*Q8</f>
        <v>1200</v>
      </c>
      <c r="Q8" s="63">
        <v>600</v>
      </c>
      <c r="R8" s="128"/>
      <c r="S8" s="64">
        <f>D8*R8</f>
        <v>0</v>
      </c>
      <c r="T8" s="65" t="str">
        <f t="shared" ref="T8:T14" si="1">IF(ISNUMBER(R8), IF(R8&gt;Q8,"NEVYHOVUJE","VYHOVUJE")," ")</f>
        <v xml:space="preserve"> </v>
      </c>
      <c r="U8" s="102"/>
      <c r="V8" s="114"/>
    </row>
    <row r="9" spans="1:22" ht="354" customHeight="1" x14ac:dyDescent="0.25">
      <c r="A9" s="20"/>
      <c r="B9" s="77">
        <v>3</v>
      </c>
      <c r="C9" s="78" t="s">
        <v>46</v>
      </c>
      <c r="D9" s="79">
        <v>1</v>
      </c>
      <c r="E9" s="80" t="s">
        <v>26</v>
      </c>
      <c r="F9" s="86" t="s">
        <v>48</v>
      </c>
      <c r="G9" s="125"/>
      <c r="H9" s="125"/>
      <c r="I9" s="96"/>
      <c r="J9" s="99"/>
      <c r="K9" s="102"/>
      <c r="L9" s="83" t="s">
        <v>47</v>
      </c>
      <c r="M9" s="118"/>
      <c r="N9" s="118"/>
      <c r="O9" s="121"/>
      <c r="P9" s="62">
        <f>D9*Q9</f>
        <v>21000</v>
      </c>
      <c r="Q9" s="82">
        <v>21000</v>
      </c>
      <c r="R9" s="129"/>
      <c r="S9" s="64">
        <f>D9*R9</f>
        <v>0</v>
      </c>
      <c r="T9" s="65" t="str">
        <f t="shared" ref="T9:T13" si="2">IF(ISNUMBER(R9), IF(R9&gt;Q9,"NEVYHOVUJE","VYHOVUJE")," ")</f>
        <v xml:space="preserve"> </v>
      </c>
      <c r="U9" s="102"/>
      <c r="V9" s="60" t="s">
        <v>11</v>
      </c>
    </row>
    <row r="10" spans="1:22" ht="367.5" customHeight="1" x14ac:dyDescent="0.25">
      <c r="A10" s="20"/>
      <c r="B10" s="77">
        <v>4</v>
      </c>
      <c r="C10" s="78" t="s">
        <v>38</v>
      </c>
      <c r="D10" s="79">
        <v>1</v>
      </c>
      <c r="E10" s="80" t="s">
        <v>26</v>
      </c>
      <c r="F10" s="86" t="s">
        <v>49</v>
      </c>
      <c r="G10" s="125"/>
      <c r="H10" s="125"/>
      <c r="I10" s="96"/>
      <c r="J10" s="99"/>
      <c r="K10" s="102"/>
      <c r="L10" s="83" t="s">
        <v>47</v>
      </c>
      <c r="M10" s="118"/>
      <c r="N10" s="118"/>
      <c r="O10" s="121"/>
      <c r="P10" s="62">
        <f>D10*Q10</f>
        <v>28000</v>
      </c>
      <c r="Q10" s="82">
        <v>28000</v>
      </c>
      <c r="R10" s="129"/>
      <c r="S10" s="64">
        <f>D10*R10</f>
        <v>0</v>
      </c>
      <c r="T10" s="65" t="str">
        <f t="shared" si="2"/>
        <v xml:space="preserve"> </v>
      </c>
      <c r="U10" s="102"/>
      <c r="V10" s="60" t="s">
        <v>11</v>
      </c>
    </row>
    <row r="11" spans="1:22" ht="344.25" customHeight="1" x14ac:dyDescent="0.25">
      <c r="A11" s="20"/>
      <c r="B11" s="77">
        <v>5</v>
      </c>
      <c r="C11" s="78" t="s">
        <v>50</v>
      </c>
      <c r="D11" s="79">
        <v>1</v>
      </c>
      <c r="E11" s="80" t="s">
        <v>26</v>
      </c>
      <c r="F11" s="86" t="s">
        <v>52</v>
      </c>
      <c r="G11" s="125"/>
      <c r="H11" s="125"/>
      <c r="I11" s="96"/>
      <c r="J11" s="99"/>
      <c r="K11" s="102"/>
      <c r="L11" s="83" t="s">
        <v>51</v>
      </c>
      <c r="M11" s="118"/>
      <c r="N11" s="118"/>
      <c r="O11" s="121"/>
      <c r="P11" s="62">
        <f>D11*Q11</f>
        <v>60000</v>
      </c>
      <c r="Q11" s="82">
        <v>60000</v>
      </c>
      <c r="R11" s="129"/>
      <c r="S11" s="64">
        <f>D11*R11</f>
        <v>0</v>
      </c>
      <c r="T11" s="65" t="str">
        <f t="shared" si="2"/>
        <v xml:space="preserve"> </v>
      </c>
      <c r="U11" s="102"/>
      <c r="V11" s="60" t="s">
        <v>11</v>
      </c>
    </row>
    <row r="12" spans="1:22" ht="60" customHeight="1" x14ac:dyDescent="0.25">
      <c r="A12" s="20"/>
      <c r="B12" s="77">
        <v>6</v>
      </c>
      <c r="C12" s="78" t="s">
        <v>39</v>
      </c>
      <c r="D12" s="79">
        <v>1</v>
      </c>
      <c r="E12" s="80" t="s">
        <v>26</v>
      </c>
      <c r="F12" s="86" t="s">
        <v>53</v>
      </c>
      <c r="G12" s="125"/>
      <c r="H12" s="81" t="s">
        <v>32</v>
      </c>
      <c r="I12" s="96"/>
      <c r="J12" s="99"/>
      <c r="K12" s="102"/>
      <c r="L12" s="83"/>
      <c r="M12" s="118"/>
      <c r="N12" s="118"/>
      <c r="O12" s="121"/>
      <c r="P12" s="62">
        <f>D12*Q12</f>
        <v>5000</v>
      </c>
      <c r="Q12" s="82">
        <v>5000</v>
      </c>
      <c r="R12" s="129"/>
      <c r="S12" s="64">
        <f>D12*R12</f>
        <v>0</v>
      </c>
      <c r="T12" s="65" t="str">
        <f t="shared" si="2"/>
        <v xml:space="preserve"> </v>
      </c>
      <c r="U12" s="102"/>
      <c r="V12" s="88" t="s">
        <v>12</v>
      </c>
    </row>
    <row r="13" spans="1:22" ht="352.5" customHeight="1" x14ac:dyDescent="0.25">
      <c r="A13" s="20"/>
      <c r="B13" s="77">
        <v>7</v>
      </c>
      <c r="C13" s="78" t="s">
        <v>40</v>
      </c>
      <c r="D13" s="79">
        <v>1</v>
      </c>
      <c r="E13" s="80" t="s">
        <v>26</v>
      </c>
      <c r="F13" s="86" t="s">
        <v>54</v>
      </c>
      <c r="G13" s="125"/>
      <c r="H13" s="125"/>
      <c r="I13" s="96"/>
      <c r="J13" s="99"/>
      <c r="K13" s="102"/>
      <c r="L13" s="83" t="s">
        <v>51</v>
      </c>
      <c r="M13" s="118"/>
      <c r="N13" s="118"/>
      <c r="O13" s="121"/>
      <c r="P13" s="62">
        <f>D13*Q13</f>
        <v>66000</v>
      </c>
      <c r="Q13" s="82">
        <v>66000</v>
      </c>
      <c r="R13" s="129"/>
      <c r="S13" s="64">
        <f>D13*R13</f>
        <v>0</v>
      </c>
      <c r="T13" s="65" t="str">
        <f t="shared" si="2"/>
        <v xml:space="preserve"> </v>
      </c>
      <c r="U13" s="102"/>
      <c r="V13" s="60" t="s">
        <v>11</v>
      </c>
    </row>
    <row r="14" spans="1:22" ht="110.25" customHeight="1" thickBot="1" x14ac:dyDescent="0.3">
      <c r="A14" s="20"/>
      <c r="B14" s="66">
        <v>8</v>
      </c>
      <c r="C14" s="67" t="s">
        <v>41</v>
      </c>
      <c r="D14" s="68">
        <v>4</v>
      </c>
      <c r="E14" s="69" t="s">
        <v>26</v>
      </c>
      <c r="F14" s="87" t="s">
        <v>55</v>
      </c>
      <c r="G14" s="126"/>
      <c r="H14" s="70" t="s">
        <v>32</v>
      </c>
      <c r="I14" s="97"/>
      <c r="J14" s="100"/>
      <c r="K14" s="103"/>
      <c r="L14" s="71"/>
      <c r="M14" s="119"/>
      <c r="N14" s="119"/>
      <c r="O14" s="122"/>
      <c r="P14" s="72">
        <f>D14*Q14</f>
        <v>6800</v>
      </c>
      <c r="Q14" s="73">
        <v>1700</v>
      </c>
      <c r="R14" s="130"/>
      <c r="S14" s="74">
        <f>D14*R14</f>
        <v>0</v>
      </c>
      <c r="T14" s="75" t="str">
        <f t="shared" si="1"/>
        <v xml:space="preserve"> </v>
      </c>
      <c r="U14" s="103"/>
      <c r="V14" s="76" t="s">
        <v>13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11" t="s">
        <v>30</v>
      </c>
      <c r="C16" s="111"/>
      <c r="D16" s="111"/>
      <c r="E16" s="111"/>
      <c r="F16" s="111"/>
      <c r="G16" s="111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08" t="s">
        <v>10</v>
      </c>
      <c r="S16" s="109"/>
      <c r="T16" s="110"/>
      <c r="U16" s="24"/>
      <c r="V16" s="25"/>
    </row>
    <row r="17" spans="2:20" ht="50.45" customHeight="1" thickTop="1" thickBot="1" x14ac:dyDescent="0.3">
      <c r="B17" s="112" t="s">
        <v>28</v>
      </c>
      <c r="C17" s="112"/>
      <c r="D17" s="112"/>
      <c r="E17" s="112"/>
      <c r="F17" s="112"/>
      <c r="G17" s="112"/>
      <c r="H17" s="112"/>
      <c r="I17" s="26"/>
      <c r="L17" s="9"/>
      <c r="M17" s="9"/>
      <c r="N17" s="9"/>
      <c r="O17" s="27"/>
      <c r="P17" s="27"/>
      <c r="Q17" s="28">
        <f>SUM(P7:P14)</f>
        <v>191000</v>
      </c>
      <c r="R17" s="105">
        <f>SUM(S7:S14)</f>
        <v>0</v>
      </c>
      <c r="S17" s="106"/>
      <c r="T17" s="107"/>
    </row>
    <row r="18" spans="2:20" ht="15.75" thickTop="1" x14ac:dyDescent="0.25">
      <c r="B18" s="104" t="s">
        <v>29</v>
      </c>
      <c r="C18" s="104"/>
      <c r="D18" s="104"/>
      <c r="E18" s="104"/>
      <c r="F18" s="104"/>
      <c r="G18" s="104"/>
      <c r="H18" s="9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90"/>
      <c r="H19" s="9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90"/>
      <c r="H20" s="9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90"/>
      <c r="H21" s="9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90"/>
      <c r="H22" s="9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90"/>
      <c r="H24" s="9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90"/>
      <c r="H25" s="9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90"/>
      <c r="H26" s="9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90"/>
      <c r="H27" s="9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90"/>
      <c r="H28" s="9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90"/>
      <c r="H29" s="9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90"/>
      <c r="H30" s="9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90"/>
      <c r="H31" s="9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90"/>
      <c r="H32" s="9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0"/>
      <c r="H33" s="9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0"/>
      <c r="H34" s="9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0"/>
      <c r="H35" s="9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0"/>
      <c r="H36" s="9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0"/>
      <c r="H37" s="9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0"/>
      <c r="H38" s="9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0"/>
      <c r="H39" s="9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0"/>
      <c r="H40" s="9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0"/>
      <c r="H41" s="9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0"/>
      <c r="H42" s="9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0"/>
      <c r="H43" s="9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0"/>
      <c r="H44" s="9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0"/>
      <c r="H45" s="9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0"/>
      <c r="H46" s="9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0"/>
      <c r="H47" s="9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0"/>
      <c r="H48" s="9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0"/>
      <c r="H49" s="9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0"/>
      <c r="H50" s="9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0"/>
      <c r="H51" s="9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0"/>
      <c r="H52" s="9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0"/>
      <c r="H53" s="9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0"/>
      <c r="H54" s="9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0"/>
      <c r="H55" s="9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0"/>
      <c r="H56" s="9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0"/>
      <c r="H57" s="9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0"/>
      <c r="H58" s="9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0"/>
      <c r="H59" s="9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0"/>
      <c r="H60" s="9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0"/>
      <c r="H61" s="9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0"/>
      <c r="H62" s="9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0"/>
      <c r="H63" s="9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0"/>
      <c r="H64" s="9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0"/>
      <c r="H65" s="9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0"/>
      <c r="H66" s="9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0"/>
      <c r="H67" s="9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0"/>
      <c r="H68" s="9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0"/>
      <c r="H69" s="9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0"/>
      <c r="H70" s="9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0"/>
      <c r="H71" s="9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0"/>
      <c r="H72" s="9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0"/>
      <c r="H73" s="9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0"/>
      <c r="H74" s="9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0"/>
      <c r="H75" s="9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0"/>
      <c r="H76" s="9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0"/>
      <c r="H77" s="9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0"/>
      <c r="H78" s="9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0"/>
      <c r="H79" s="9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0"/>
      <c r="H80" s="9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0"/>
      <c r="H81" s="9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0"/>
      <c r="H82" s="9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0"/>
      <c r="H83" s="9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0"/>
      <c r="H84" s="9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0"/>
      <c r="H85" s="9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0"/>
      <c r="H86" s="9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0"/>
      <c r="H87" s="9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0"/>
      <c r="H88" s="9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0"/>
      <c r="H89" s="9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0"/>
      <c r="H90" s="9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0"/>
      <c r="H91" s="9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0"/>
      <c r="H92" s="9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0"/>
      <c r="H93" s="9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0"/>
      <c r="H94" s="9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0"/>
      <c r="H95" s="9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0"/>
      <c r="H96" s="9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0"/>
      <c r="H97" s="9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0"/>
      <c r="H98" s="9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0"/>
      <c r="H99" s="9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0"/>
      <c r="H100" s="9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0"/>
      <c r="H101" s="9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0"/>
      <c r="H102" s="9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0"/>
      <c r="H103" s="90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kw47HP4Gud/S5Rlei5g3roHzkkkeGZXJxPQZeVLkMJX2WZUHZeZoFgMRQFOxFADuGhLfzTRZaAmqezZzmZVodA==" saltValue="UgtRO604pu5VpcpmrNH0pQ==" spinCount="100000" sheet="1" objects="1" scenarios="1"/>
  <mergeCells count="16">
    <mergeCell ref="V7:V8"/>
    <mergeCell ref="L7:L8"/>
    <mergeCell ref="M7:M14"/>
    <mergeCell ref="N7:N14"/>
    <mergeCell ref="U7:U14"/>
    <mergeCell ref="O7:O14"/>
    <mergeCell ref="B18:G18"/>
    <mergeCell ref="R17:T17"/>
    <mergeCell ref="R16:T16"/>
    <mergeCell ref="B16:G16"/>
    <mergeCell ref="B17:H17"/>
    <mergeCell ref="B1:D1"/>
    <mergeCell ref="G5:H5"/>
    <mergeCell ref="I7:I14"/>
    <mergeCell ref="J7:J14"/>
    <mergeCell ref="K7:K14"/>
  </mergeCells>
  <conditionalFormatting sqref="D7:D14 B7:B14">
    <cfRule type="containsBlanks" dxfId="7" priority="60">
      <formula>LEN(TRIM(B7))=0</formula>
    </cfRule>
  </conditionalFormatting>
  <conditionalFormatting sqref="B7:B14">
    <cfRule type="cellIs" dxfId="6" priority="57" operator="greaterThanOrEqual">
      <formula>1</formula>
    </cfRule>
  </conditionalFormatting>
  <conditionalFormatting sqref="T7:T14">
    <cfRule type="cellIs" dxfId="5" priority="44" operator="equal">
      <formula>"VYHOVUJE"</formula>
    </cfRule>
  </conditionalFormatting>
  <conditionalFormatting sqref="T7:T14">
    <cfRule type="cellIs" dxfId="4" priority="43" operator="equal">
      <formula>"NEVYHOVUJE"</formula>
    </cfRule>
  </conditionalFormatting>
  <conditionalFormatting sqref="R7:R14 G7:H14">
    <cfRule type="containsBlanks" dxfId="3" priority="37">
      <formula>LEN(TRIM(G7))=0</formula>
    </cfRule>
  </conditionalFormatting>
  <conditionalFormatting sqref="R7:R14 G7:H14">
    <cfRule type="notContainsBlanks" dxfId="2" priority="35">
      <formula>LEN(TRIM(G7))&gt;0</formula>
    </cfRule>
  </conditionalFormatting>
  <conditionalFormatting sqref="R7:R14 G7:H14">
    <cfRule type="notContainsBlanks" dxfId="1" priority="34">
      <formula>LEN(TRIM(G7))&gt;0</formula>
    </cfRule>
  </conditionalFormatting>
  <conditionalFormatting sqref="G7:H14">
    <cfRule type="notContainsBlanks" dxfId="0" priority="33">
      <formula>LEN(TRIM(G7))&gt;0</formula>
    </cfRule>
  </conditionalFormatting>
  <dataValidations count="2"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J7" xr:uid="{C2E11290-A26B-4B12-9678-6C2CC31A5AC2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V9:V11 V13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2022-06-10T09:08:19Z</cp:lastPrinted>
  <dcterms:created xsi:type="dcterms:W3CDTF">2014-03-05T12:43:32Z</dcterms:created>
  <dcterms:modified xsi:type="dcterms:W3CDTF">2022-06-13T07:58:07Z</dcterms:modified>
</cp:coreProperties>
</file>