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O\tonery\023\1 výzva\"/>
    </mc:Choice>
  </mc:AlternateContent>
  <xr:revisionPtr revIDLastSave="0" documentId="13_ncr:1_{E3D99D2E-13EE-4935-ABAF-8DD0C58A4A7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Tonery!$B$2:$T$23</definedName>
  </definedNames>
  <calcPr calcId="191029"/>
</workbook>
</file>

<file path=xl/calcChain.xml><?xml version="1.0" encoding="utf-8"?>
<calcChain xmlns="http://schemas.openxmlformats.org/spreadsheetml/2006/main">
  <c r="S10" i="1" l="1"/>
  <c r="S12" i="1"/>
  <c r="R16" i="1"/>
  <c r="R18" i="1"/>
  <c r="R9" i="1"/>
  <c r="S9" i="1"/>
  <c r="R11" i="1"/>
  <c r="S11" i="1"/>
  <c r="R12" i="1"/>
  <c r="R13" i="1"/>
  <c r="S13" i="1"/>
  <c r="R14" i="1"/>
  <c r="S14" i="1"/>
  <c r="R15" i="1"/>
  <c r="S15" i="1"/>
  <c r="R17" i="1"/>
  <c r="S17" i="1"/>
  <c r="R19" i="1"/>
  <c r="S19" i="1"/>
  <c r="O9" i="1"/>
  <c r="O10" i="1"/>
  <c r="O11" i="1"/>
  <c r="O12" i="1"/>
  <c r="O13" i="1"/>
  <c r="O14" i="1"/>
  <c r="O15" i="1"/>
  <c r="O16" i="1"/>
  <c r="O17" i="1"/>
  <c r="O18" i="1"/>
  <c r="H9" i="1"/>
  <c r="H10" i="1"/>
  <c r="H11" i="1"/>
  <c r="H12" i="1"/>
  <c r="H13" i="1"/>
  <c r="H14" i="1"/>
  <c r="H15" i="1"/>
  <c r="H16" i="1"/>
  <c r="H17" i="1"/>
  <c r="H18" i="1"/>
  <c r="S18" i="1" l="1"/>
  <c r="R10" i="1"/>
  <c r="S16" i="1"/>
  <c r="H7" i="1"/>
  <c r="H8" i="1"/>
  <c r="H19" i="1"/>
  <c r="H20" i="1"/>
  <c r="S8" i="1" l="1"/>
  <c r="R8" i="1"/>
  <c r="R20" i="1"/>
  <c r="S20" i="1"/>
  <c r="O8" i="1"/>
  <c r="O19" i="1"/>
  <c r="O20" i="1"/>
  <c r="O7" i="1" l="1"/>
  <c r="P23" i="1" s="1"/>
  <c r="S7" i="1" l="1"/>
  <c r="R7" i="1"/>
  <c r="Q23" i="1" s="1"/>
</calcChain>
</file>

<file path=xl/sharedStrings.xml><?xml version="1.0" encoding="utf-8"?>
<sst xmlns="http://schemas.openxmlformats.org/spreadsheetml/2006/main" count="76" uniqueCount="57">
  <si>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</si>
  <si>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</si>
  <si>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</si>
  <si>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</si>
  <si>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</si>
  <si>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</si>
  <si>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</si>
  <si>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</si>
  <si>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</si>
  <si>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</si>
  <si>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</si>
  <si>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</si>
  <si>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</si>
  <si>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</si>
  <si>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</si>
  <si>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</si>
  <si>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</si>
  <si>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</si>
  <si>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</si>
  <si>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</si>
  <si>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</si>
  <si>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</si>
  <si>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</si>
  <si>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</si>
  <si>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</si>
  <si>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</si>
  <si>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</si>
  <si>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</si>
  <si>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</si>
  <si>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t>Originální toner. Výtěžnost 7 000 stran.</t>
  </si>
  <si>
    <t>Pokud financováno z projektových prostředků, pak ŘEŠITEL uvede: NÁZEV A ČÍSLO DOTAČNÍHO PROJEKTU</t>
  </si>
  <si>
    <t>Příloha č. 2 Kupní smlouvy - technická specifikace
Tonery (II.) 023 - 2022 (originální)</t>
  </si>
  <si>
    <t>Společná faktura</t>
  </si>
  <si>
    <t xml:space="preserve">Univerzitní 22,
301 00 Plzeň,
budova Fakulty strojní - Projektové centrum,
místnost UF 215 </t>
  </si>
  <si>
    <t>PC - Ivana Jílková,
Tel.: 737 574 516,
 37763 1085,
E-mail: ijilkova@rek.zcu.cz</t>
  </si>
  <si>
    <t>Originální toner. Výtěžnost 4 000 stránek.</t>
  </si>
  <si>
    <t>Originální toner. Výtěžnost 3 000 stránek.</t>
  </si>
  <si>
    <t>Originální toner. Výtěžnost 7 000 stránek.</t>
  </si>
  <si>
    <t>Originální toner. Výtěžnost 2 400 stran.</t>
  </si>
  <si>
    <r>
      <t xml:space="preserve">Toner do tiskárny Lexmark CX410 de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</si>
  <si>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Lexmark CX410 de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</si>
  <si>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Lexmark CX410 de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</si>
  <si>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 xml:space="preserve">Toner do tiskárny OKI B432 -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</si>
  <si>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Color Laser Jet Pro MFP M479fdn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</si>
  <si>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HP Color Laser Jet Pro MFP M479fdn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</si>
  <si>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 xml:space="preserve">Toner do tiskárny HP Color Laser Jet Pro MFP M479fdn - </t>
    </r>
    <r>
      <rPr>
        <b/>
        <sz val="11"/>
        <color theme="1"/>
        <rFont val="Calibri"/>
        <family val="2"/>
        <charset val="238"/>
        <scheme val="minor"/>
      </rPr>
      <t>růžový</t>
    </r>
  </si>
  <si>
    <r>
      <t xml:space="preserve">Toner do tiskárny HP Color Laser Jet Pro MFP M479fdn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</si>
  <si>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OKI MC563 -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</si>
  <si>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Lexmark XC2130 -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</si>
  <si>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Triuph adler DCC 6520 -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</si>
  <si>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Triuph adler DCC 6520 -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</si>
  <si>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 xml:space="preserve">Toner do tiskárny Triuph adler DCC 6520 -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</si>
  <si>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Triuph adler DCC 6520 - </t>
    </r>
    <r>
      <rPr>
        <b/>
        <sz val="11"/>
        <color theme="1"/>
        <rFont val="Calibri"/>
        <family val="2"/>
        <charset val="238"/>
        <scheme val="minor"/>
      </rPr>
      <t>yellow</t>
    </r>
  </si>
  <si>
    <t>Originální toner. Výtěžnost 2 100 stran.</t>
  </si>
  <si>
    <t>Originální toner. Výtěžnost 12 000 stran.</t>
  </si>
  <si>
    <t>Originální toner. Výtěžnost 6 000 stran.</t>
  </si>
  <si>
    <t>Originální toner. Výtěžnost 3 000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</si>
</sst>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0"/>
  <sheetViews>
    <sheetView tabSelected="1" zoomScale="77" zoomScaleNormal="77" workbookViewId="0">
      <selection activeCell="F13" sqref="F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3" style="1" customWidth="1"/>
    <col min="4" max="4" width="11.7109375" style="2" customWidth="1"/>
    <col min="5" max="5" width="11.28515625" style="3" customWidth="1"/>
    <col min="6" max="6" width="56" style="1" customWidth="1"/>
    <col min="7" max="7" width="27.85546875" style="1" customWidth="1"/>
    <col min="8" max="8" width="20.140625" style="1" customWidth="1"/>
    <col min="9" max="9" width="24.85546875" style="1" customWidth="1"/>
    <col min="10" max="10" width="16.85546875" style="1" customWidth="1"/>
    <col min="11" max="11" width="22.7109375" style="5" hidden="1" customWidth="1"/>
    <col min="12" max="12" width="36" style="5" customWidth="1"/>
    <col min="13" max="13" width="45.5703125" style="5" customWidth="1"/>
    <col min="14" max="14" width="25.7109375" style="1" customWidth="1"/>
    <col min="15" max="15" width="16.57031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14062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80" t="s">
        <v>31</v>
      </c>
      <c r="C1" s="81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30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57" t="s">
        <v>8</v>
      </c>
      <c r="S6" s="57" t="s">
        <v>9</v>
      </c>
      <c r="T6" s="38" t="s">
        <v>25</v>
      </c>
      <c r="U6" s="38" t="s">
        <v>26</v>
      </c>
    </row>
    <row r="7" spans="2:21" ht="33" customHeight="1" thickTop="1" x14ac:dyDescent="0.25">
      <c r="B7" s="58">
        <v>1</v>
      </c>
      <c r="C7" s="74" t="s">
        <v>39</v>
      </c>
      <c r="D7" s="59">
        <v>2</v>
      </c>
      <c r="E7" s="60" t="s">
        <v>27</v>
      </c>
      <c r="F7" s="74" t="s">
        <v>35</v>
      </c>
      <c r="G7" s="106"/>
      <c r="H7" s="61" t="str">
        <f t="shared" ref="H7:H20" si="0">IF(P7&gt;1999,"ANO","NE")</f>
        <v>ANO</v>
      </c>
      <c r="I7" s="90" t="s">
        <v>32</v>
      </c>
      <c r="J7" s="96" t="s">
        <v>28</v>
      </c>
      <c r="K7" s="93"/>
      <c r="L7" s="90" t="s">
        <v>34</v>
      </c>
      <c r="M7" s="90" t="s">
        <v>33</v>
      </c>
      <c r="N7" s="87">
        <v>21</v>
      </c>
      <c r="O7" s="62">
        <f>D7*P7</f>
        <v>5000</v>
      </c>
      <c r="P7" s="63">
        <v>2500</v>
      </c>
      <c r="Q7" s="109"/>
      <c r="R7" s="64">
        <f>D7*Q7</f>
        <v>0</v>
      </c>
      <c r="S7" s="65" t="str">
        <f t="shared" ref="S7" si="1">IF(ISNUMBER(Q7), IF(Q7&gt;P7,"NEVYHOVUJE","VYHOVUJE")," ")</f>
        <v xml:space="preserve"> </v>
      </c>
      <c r="T7" s="77"/>
      <c r="U7" s="77" t="s">
        <v>10</v>
      </c>
    </row>
    <row r="8" spans="2:21" ht="33" customHeight="1" x14ac:dyDescent="0.25">
      <c r="B8" s="66">
        <v>2</v>
      </c>
      <c r="C8" s="75" t="s">
        <v>40</v>
      </c>
      <c r="D8" s="67">
        <v>1</v>
      </c>
      <c r="E8" s="68" t="s">
        <v>27</v>
      </c>
      <c r="F8" s="75" t="s">
        <v>36</v>
      </c>
      <c r="G8" s="107"/>
      <c r="H8" s="69" t="str">
        <f t="shared" si="0"/>
        <v>ANO</v>
      </c>
      <c r="I8" s="99"/>
      <c r="J8" s="97"/>
      <c r="K8" s="94"/>
      <c r="L8" s="91"/>
      <c r="M8" s="91"/>
      <c r="N8" s="88"/>
      <c r="O8" s="70">
        <f t="shared" ref="O8:O20" si="2">D8*P8</f>
        <v>2800</v>
      </c>
      <c r="P8" s="71">
        <v>2800</v>
      </c>
      <c r="Q8" s="110"/>
      <c r="R8" s="72">
        <f t="shared" ref="R8:R20" si="3">D8*Q8</f>
        <v>0</v>
      </c>
      <c r="S8" s="73" t="str">
        <f t="shared" ref="S8:S20" si="4">IF(ISNUMBER(Q8), IF(Q8&gt;P8,"NEVYHOVUJE","VYHOVUJE")," ")</f>
        <v xml:space="preserve"> </v>
      </c>
      <c r="T8" s="78"/>
      <c r="U8" s="78"/>
    </row>
    <row r="9" spans="2:21" ht="33" customHeight="1" x14ac:dyDescent="0.25">
      <c r="B9" s="66">
        <v>3</v>
      </c>
      <c r="C9" s="75" t="s">
        <v>41</v>
      </c>
      <c r="D9" s="67">
        <v>1</v>
      </c>
      <c r="E9" s="68" t="s">
        <v>27</v>
      </c>
      <c r="F9" s="75" t="s">
        <v>36</v>
      </c>
      <c r="G9" s="107"/>
      <c r="H9" s="69" t="str">
        <f t="shared" si="0"/>
        <v>ANO</v>
      </c>
      <c r="I9" s="99"/>
      <c r="J9" s="97"/>
      <c r="K9" s="94"/>
      <c r="L9" s="91"/>
      <c r="M9" s="91"/>
      <c r="N9" s="88"/>
      <c r="O9" s="70">
        <f t="shared" si="2"/>
        <v>2800</v>
      </c>
      <c r="P9" s="71">
        <v>2800</v>
      </c>
      <c r="Q9" s="110"/>
      <c r="R9" s="72">
        <f t="shared" ref="R9:R19" si="5">D9*Q9</f>
        <v>0</v>
      </c>
      <c r="S9" s="73" t="str">
        <f t="shared" ref="S9:S19" si="6">IF(ISNUMBER(Q9), IF(Q9&gt;P9,"NEVYHOVUJE","VYHOVUJE")," ")</f>
        <v xml:space="preserve"> </v>
      </c>
      <c r="T9" s="78"/>
      <c r="U9" s="78"/>
    </row>
    <row r="10" spans="2:21" ht="33" customHeight="1" x14ac:dyDescent="0.25">
      <c r="B10" s="66">
        <v>4</v>
      </c>
      <c r="C10" s="75" t="s">
        <v>42</v>
      </c>
      <c r="D10" s="67">
        <v>2</v>
      </c>
      <c r="E10" s="68" t="s">
        <v>27</v>
      </c>
      <c r="F10" s="75" t="s">
        <v>37</v>
      </c>
      <c r="G10" s="107"/>
      <c r="H10" s="69" t="str">
        <f t="shared" si="0"/>
        <v>ANO</v>
      </c>
      <c r="I10" s="99"/>
      <c r="J10" s="97"/>
      <c r="K10" s="94"/>
      <c r="L10" s="91"/>
      <c r="M10" s="91"/>
      <c r="N10" s="88"/>
      <c r="O10" s="70">
        <f t="shared" si="2"/>
        <v>5200</v>
      </c>
      <c r="P10" s="71">
        <v>2600</v>
      </c>
      <c r="Q10" s="110"/>
      <c r="R10" s="72">
        <f t="shared" si="5"/>
        <v>0</v>
      </c>
      <c r="S10" s="73" t="str">
        <f t="shared" si="6"/>
        <v xml:space="preserve"> </v>
      </c>
      <c r="T10" s="78"/>
      <c r="U10" s="78"/>
    </row>
    <row r="11" spans="2:21" ht="33" customHeight="1" x14ac:dyDescent="0.25">
      <c r="B11" s="66">
        <v>5</v>
      </c>
      <c r="C11" s="75" t="s">
        <v>43</v>
      </c>
      <c r="D11" s="67">
        <v>7</v>
      </c>
      <c r="E11" s="68" t="s">
        <v>27</v>
      </c>
      <c r="F11" s="75" t="s">
        <v>38</v>
      </c>
      <c r="G11" s="107"/>
      <c r="H11" s="69" t="str">
        <f t="shared" si="0"/>
        <v>NE</v>
      </c>
      <c r="I11" s="99"/>
      <c r="J11" s="97"/>
      <c r="K11" s="94"/>
      <c r="L11" s="91"/>
      <c r="M11" s="91"/>
      <c r="N11" s="88"/>
      <c r="O11" s="70">
        <f t="shared" si="2"/>
        <v>13300</v>
      </c>
      <c r="P11" s="71">
        <v>1900</v>
      </c>
      <c r="Q11" s="110"/>
      <c r="R11" s="72">
        <f t="shared" si="5"/>
        <v>0</v>
      </c>
      <c r="S11" s="73" t="str">
        <f t="shared" si="6"/>
        <v xml:space="preserve"> </v>
      </c>
      <c r="T11" s="78"/>
      <c r="U11" s="78"/>
    </row>
    <row r="12" spans="2:21" ht="33" customHeight="1" x14ac:dyDescent="0.25">
      <c r="B12" s="66">
        <v>6</v>
      </c>
      <c r="C12" s="75" t="s">
        <v>44</v>
      </c>
      <c r="D12" s="67">
        <v>5</v>
      </c>
      <c r="E12" s="68" t="s">
        <v>27</v>
      </c>
      <c r="F12" s="75" t="s">
        <v>53</v>
      </c>
      <c r="G12" s="107"/>
      <c r="H12" s="69" t="str">
        <f t="shared" si="0"/>
        <v>ANO</v>
      </c>
      <c r="I12" s="99"/>
      <c r="J12" s="97"/>
      <c r="K12" s="94"/>
      <c r="L12" s="91"/>
      <c r="M12" s="91"/>
      <c r="N12" s="88"/>
      <c r="O12" s="70">
        <f t="shared" si="2"/>
        <v>12000</v>
      </c>
      <c r="P12" s="71">
        <v>2400</v>
      </c>
      <c r="Q12" s="110"/>
      <c r="R12" s="72">
        <f t="shared" si="5"/>
        <v>0</v>
      </c>
      <c r="S12" s="73" t="str">
        <f t="shared" si="6"/>
        <v xml:space="preserve"> </v>
      </c>
      <c r="T12" s="78"/>
      <c r="U12" s="78"/>
    </row>
    <row r="13" spans="2:21" ht="33" customHeight="1" x14ac:dyDescent="0.25">
      <c r="B13" s="66">
        <v>7</v>
      </c>
      <c r="C13" s="75" t="s">
        <v>45</v>
      </c>
      <c r="D13" s="67">
        <v>5</v>
      </c>
      <c r="E13" s="68" t="s">
        <v>27</v>
      </c>
      <c r="F13" s="75" t="s">
        <v>53</v>
      </c>
      <c r="G13" s="107"/>
      <c r="H13" s="69" t="str">
        <f t="shared" si="0"/>
        <v>ANO</v>
      </c>
      <c r="I13" s="99"/>
      <c r="J13" s="97"/>
      <c r="K13" s="94"/>
      <c r="L13" s="91"/>
      <c r="M13" s="91"/>
      <c r="N13" s="88"/>
      <c r="O13" s="70">
        <f t="shared" si="2"/>
        <v>12000</v>
      </c>
      <c r="P13" s="71">
        <v>2400</v>
      </c>
      <c r="Q13" s="110"/>
      <c r="R13" s="72">
        <f t="shared" si="5"/>
        <v>0</v>
      </c>
      <c r="S13" s="73" t="str">
        <f t="shared" si="6"/>
        <v xml:space="preserve"> </v>
      </c>
      <c r="T13" s="78"/>
      <c r="U13" s="78"/>
    </row>
    <row r="14" spans="2:21" ht="33" customHeight="1" x14ac:dyDescent="0.25">
      <c r="B14" s="66">
        <v>8</v>
      </c>
      <c r="C14" s="75" t="s">
        <v>46</v>
      </c>
      <c r="D14" s="67">
        <v>5</v>
      </c>
      <c r="E14" s="68" t="s">
        <v>27</v>
      </c>
      <c r="F14" s="75" t="s">
        <v>53</v>
      </c>
      <c r="G14" s="107"/>
      <c r="H14" s="69" t="str">
        <f t="shared" si="0"/>
        <v>ANO</v>
      </c>
      <c r="I14" s="99"/>
      <c r="J14" s="97"/>
      <c r="K14" s="94"/>
      <c r="L14" s="91"/>
      <c r="M14" s="91"/>
      <c r="N14" s="88"/>
      <c r="O14" s="70">
        <f t="shared" si="2"/>
        <v>12000</v>
      </c>
      <c r="P14" s="71">
        <v>2400</v>
      </c>
      <c r="Q14" s="110"/>
      <c r="R14" s="72">
        <f t="shared" si="5"/>
        <v>0</v>
      </c>
      <c r="S14" s="73" t="str">
        <f t="shared" si="6"/>
        <v xml:space="preserve"> </v>
      </c>
      <c r="T14" s="78"/>
      <c r="U14" s="78"/>
    </row>
    <row r="15" spans="2:21" ht="33" customHeight="1" x14ac:dyDescent="0.25">
      <c r="B15" s="66">
        <v>9</v>
      </c>
      <c r="C15" s="75" t="s">
        <v>47</v>
      </c>
      <c r="D15" s="67">
        <v>3</v>
      </c>
      <c r="E15" s="68" t="s">
        <v>27</v>
      </c>
      <c r="F15" s="75" t="s">
        <v>29</v>
      </c>
      <c r="G15" s="107"/>
      <c r="H15" s="69" t="str">
        <f t="shared" si="0"/>
        <v>ANO</v>
      </c>
      <c r="I15" s="99"/>
      <c r="J15" s="97"/>
      <c r="K15" s="94"/>
      <c r="L15" s="91"/>
      <c r="M15" s="91"/>
      <c r="N15" s="88"/>
      <c r="O15" s="70">
        <f t="shared" si="2"/>
        <v>7800</v>
      </c>
      <c r="P15" s="71">
        <v>2600</v>
      </c>
      <c r="Q15" s="110"/>
      <c r="R15" s="72">
        <f t="shared" si="5"/>
        <v>0</v>
      </c>
      <c r="S15" s="73" t="str">
        <f t="shared" si="6"/>
        <v xml:space="preserve"> </v>
      </c>
      <c r="T15" s="78"/>
      <c r="U15" s="78"/>
    </row>
    <row r="16" spans="2:21" ht="33" customHeight="1" x14ac:dyDescent="0.25">
      <c r="B16" s="66">
        <v>10</v>
      </c>
      <c r="C16" s="75" t="s">
        <v>48</v>
      </c>
      <c r="D16" s="67">
        <v>1</v>
      </c>
      <c r="E16" s="68" t="s">
        <v>27</v>
      </c>
      <c r="F16" s="75" t="s">
        <v>56</v>
      </c>
      <c r="G16" s="107"/>
      <c r="H16" s="69" t="str">
        <f t="shared" si="0"/>
        <v>ANO</v>
      </c>
      <c r="I16" s="99"/>
      <c r="J16" s="97"/>
      <c r="K16" s="94"/>
      <c r="L16" s="91"/>
      <c r="M16" s="91"/>
      <c r="N16" s="88"/>
      <c r="O16" s="70">
        <f t="shared" si="2"/>
        <v>2300</v>
      </c>
      <c r="P16" s="71">
        <v>2300</v>
      </c>
      <c r="Q16" s="110"/>
      <c r="R16" s="72">
        <f t="shared" si="5"/>
        <v>0</v>
      </c>
      <c r="S16" s="73" t="str">
        <f t="shared" si="6"/>
        <v xml:space="preserve"> </v>
      </c>
      <c r="T16" s="78"/>
      <c r="U16" s="78"/>
    </row>
    <row r="17" spans="2:21" ht="33" customHeight="1" x14ac:dyDescent="0.25">
      <c r="B17" s="66">
        <v>11</v>
      </c>
      <c r="C17" s="75" t="s">
        <v>49</v>
      </c>
      <c r="D17" s="67">
        <v>3</v>
      </c>
      <c r="E17" s="68" t="s">
        <v>27</v>
      </c>
      <c r="F17" s="75" t="s">
        <v>54</v>
      </c>
      <c r="G17" s="107"/>
      <c r="H17" s="69" t="str">
        <f t="shared" si="0"/>
        <v>ANO</v>
      </c>
      <c r="I17" s="99"/>
      <c r="J17" s="97"/>
      <c r="K17" s="94"/>
      <c r="L17" s="91"/>
      <c r="M17" s="91"/>
      <c r="N17" s="88"/>
      <c r="O17" s="70">
        <f t="shared" si="2"/>
        <v>7500</v>
      </c>
      <c r="P17" s="71">
        <v>2500</v>
      </c>
      <c r="Q17" s="110"/>
      <c r="R17" s="72">
        <f t="shared" si="5"/>
        <v>0</v>
      </c>
      <c r="S17" s="73" t="str">
        <f t="shared" si="6"/>
        <v xml:space="preserve"> </v>
      </c>
      <c r="T17" s="78"/>
      <c r="U17" s="78"/>
    </row>
    <row r="18" spans="2:21" ht="33" customHeight="1" x14ac:dyDescent="0.25">
      <c r="B18" s="66">
        <v>12</v>
      </c>
      <c r="C18" s="75" t="s">
        <v>50</v>
      </c>
      <c r="D18" s="67">
        <v>3</v>
      </c>
      <c r="E18" s="68" t="s">
        <v>27</v>
      </c>
      <c r="F18" s="75" t="s">
        <v>55</v>
      </c>
      <c r="G18" s="107"/>
      <c r="H18" s="69" t="str">
        <f t="shared" si="0"/>
        <v>ANO</v>
      </c>
      <c r="I18" s="99"/>
      <c r="J18" s="97"/>
      <c r="K18" s="94"/>
      <c r="L18" s="91"/>
      <c r="M18" s="91"/>
      <c r="N18" s="88"/>
      <c r="O18" s="70">
        <f t="shared" si="2"/>
        <v>6900</v>
      </c>
      <c r="P18" s="71">
        <v>2300</v>
      </c>
      <c r="Q18" s="110"/>
      <c r="R18" s="72">
        <f t="shared" si="5"/>
        <v>0</v>
      </c>
      <c r="S18" s="73" t="str">
        <f t="shared" si="6"/>
        <v xml:space="preserve"> </v>
      </c>
      <c r="T18" s="78"/>
      <c r="U18" s="78"/>
    </row>
    <row r="19" spans="2:21" ht="33" customHeight="1" x14ac:dyDescent="0.25">
      <c r="B19" s="66">
        <v>13</v>
      </c>
      <c r="C19" s="75" t="s">
        <v>51</v>
      </c>
      <c r="D19" s="67">
        <v>3</v>
      </c>
      <c r="E19" s="68" t="s">
        <v>27</v>
      </c>
      <c r="F19" s="75" t="s">
        <v>55</v>
      </c>
      <c r="G19" s="107"/>
      <c r="H19" s="69" t="str">
        <f t="shared" si="0"/>
        <v>ANO</v>
      </c>
      <c r="I19" s="99"/>
      <c r="J19" s="97"/>
      <c r="K19" s="94"/>
      <c r="L19" s="91"/>
      <c r="M19" s="91"/>
      <c r="N19" s="88"/>
      <c r="O19" s="70">
        <f t="shared" si="2"/>
        <v>6900</v>
      </c>
      <c r="P19" s="71">
        <v>2300</v>
      </c>
      <c r="Q19" s="110"/>
      <c r="R19" s="72">
        <f t="shared" si="5"/>
        <v>0</v>
      </c>
      <c r="S19" s="73" t="str">
        <f t="shared" si="6"/>
        <v xml:space="preserve"> </v>
      </c>
      <c r="T19" s="78"/>
      <c r="U19" s="78"/>
    </row>
    <row r="20" spans="2:21" ht="33" customHeight="1" thickBot="1" x14ac:dyDescent="0.3">
      <c r="B20" s="53">
        <v>14</v>
      </c>
      <c r="C20" s="76" t="s">
        <v>52</v>
      </c>
      <c r="D20" s="54">
        <v>3</v>
      </c>
      <c r="E20" s="55" t="s">
        <v>27</v>
      </c>
      <c r="F20" s="76" t="s">
        <v>55</v>
      </c>
      <c r="G20" s="108"/>
      <c r="H20" s="48" t="str">
        <f t="shared" si="0"/>
        <v>ANO</v>
      </c>
      <c r="I20" s="100"/>
      <c r="J20" s="98"/>
      <c r="K20" s="95"/>
      <c r="L20" s="92"/>
      <c r="M20" s="92"/>
      <c r="N20" s="89"/>
      <c r="O20" s="49">
        <f t="shared" si="2"/>
        <v>6900</v>
      </c>
      <c r="P20" s="50">
        <v>2300</v>
      </c>
      <c r="Q20" s="111"/>
      <c r="R20" s="51">
        <f t="shared" si="3"/>
        <v>0</v>
      </c>
      <c r="S20" s="52" t="str">
        <f t="shared" si="4"/>
        <v xml:space="preserve"> </v>
      </c>
      <c r="T20" s="79"/>
      <c r="U20" s="79"/>
    </row>
    <row r="21" spans="2:21" ht="16.5" thickTop="1" thickBot="1" x14ac:dyDescent="0.3">
      <c r="C21" s="5"/>
      <c r="D21" s="5"/>
      <c r="E21" s="5"/>
      <c r="F21" s="5"/>
      <c r="G21" s="5"/>
      <c r="H21" s="5"/>
      <c r="I21" s="5"/>
      <c r="J21" s="5"/>
      <c r="N21" s="5"/>
      <c r="O21" s="5"/>
      <c r="R21" s="47"/>
    </row>
    <row r="22" spans="2:21" ht="60.75" customHeight="1" thickTop="1" thickBot="1" x14ac:dyDescent="0.3">
      <c r="B22" s="82" t="s">
        <v>14</v>
      </c>
      <c r="C22" s="83"/>
      <c r="D22" s="83"/>
      <c r="E22" s="83"/>
      <c r="F22" s="83"/>
      <c r="G22" s="83"/>
      <c r="H22" s="56"/>
      <c r="I22" s="27"/>
      <c r="J22" s="27"/>
      <c r="K22" s="27"/>
      <c r="L22" s="12"/>
      <c r="M22" s="12"/>
      <c r="N22" s="28"/>
      <c r="O22" s="28"/>
      <c r="P22" s="29" t="s">
        <v>11</v>
      </c>
      <c r="Q22" s="84" t="s">
        <v>12</v>
      </c>
      <c r="R22" s="85"/>
      <c r="S22" s="86"/>
      <c r="T22" s="22"/>
      <c r="U22" s="30"/>
    </row>
    <row r="23" spans="2:21" ht="33.75" customHeight="1" thickTop="1" thickBot="1" x14ac:dyDescent="0.3">
      <c r="B23" s="101" t="s">
        <v>15</v>
      </c>
      <c r="C23" s="102"/>
      <c r="D23" s="102"/>
      <c r="E23" s="102"/>
      <c r="F23" s="102"/>
      <c r="G23" s="102"/>
      <c r="H23" s="37"/>
      <c r="I23" s="31"/>
      <c r="L23" s="10"/>
      <c r="M23" s="10"/>
      <c r="N23" s="32"/>
      <c r="O23" s="32"/>
      <c r="P23" s="33">
        <f>SUM(O7:O20)</f>
        <v>103400</v>
      </c>
      <c r="Q23" s="103">
        <f>SUM(R7:R20)</f>
        <v>0</v>
      </c>
      <c r="R23" s="104"/>
      <c r="S23" s="105"/>
    </row>
    <row r="24" spans="2:21" ht="14.25" customHeight="1" thickTop="1" x14ac:dyDescent="0.25"/>
    <row r="25" spans="2:21" ht="14.25" customHeight="1" x14ac:dyDescent="0.25">
      <c r="B25" s="40"/>
    </row>
    <row r="26" spans="2:21" ht="14.25" customHeight="1" x14ac:dyDescent="0.25">
      <c r="B26" s="41"/>
      <c r="C26" s="40"/>
    </row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</sheetData>
  <sheetProtection algorithmName="SHA-512" hashValue="Ihg5bPtUv1AcM/FLDCOlgkd9DeQOHRNvHhqINNBjvhPt2Sh/Y/Ice7dNHkxR9y9YM5psKc1vI/qOhUpc2W8k1g==" saltValue="vajiKiJAGmtWbWhdXbJP2w==" spinCount="100000" sheet="1" objects="1" scenarios="1"/>
  <mergeCells count="13">
    <mergeCell ref="B23:G23"/>
    <mergeCell ref="Q23:S23"/>
    <mergeCell ref="B22:G22"/>
    <mergeCell ref="Q22:S22"/>
    <mergeCell ref="N7:N20"/>
    <mergeCell ref="L7:L20"/>
    <mergeCell ref="M7:M20"/>
    <mergeCell ref="K7:K20"/>
    <mergeCell ref="J7:J20"/>
    <mergeCell ref="I7:I20"/>
    <mergeCell ref="T7:T20"/>
    <mergeCell ref="U7:U20"/>
    <mergeCell ref="B1:C1"/>
  </mergeCells>
  <conditionalFormatting sqref="B7:B20">
    <cfRule type="containsBlanks" dxfId="13" priority="61">
      <formula>LEN(TRIM(B7))=0</formula>
    </cfRule>
  </conditionalFormatting>
  <conditionalFormatting sqref="B7:B20">
    <cfRule type="cellIs" dxfId="12" priority="56" operator="greaterThanOrEqual">
      <formula>1</formula>
    </cfRule>
  </conditionalFormatting>
  <conditionalFormatting sqref="S7:S20">
    <cfRule type="cellIs" dxfId="11" priority="53" operator="equal">
      <formula>"VYHOVUJE"</formula>
    </cfRule>
  </conditionalFormatting>
  <conditionalFormatting sqref="S7:S20">
    <cfRule type="cellIs" dxfId="10" priority="52" operator="equal">
      <formula>"NEVYHOVUJE"</formula>
    </cfRule>
  </conditionalFormatting>
  <conditionalFormatting sqref="G7:G20 Q7:Q20">
    <cfRule type="containsBlanks" dxfId="9" priority="33">
      <formula>LEN(TRIM(G7))=0</formula>
    </cfRule>
  </conditionalFormatting>
  <conditionalFormatting sqref="G7:G20 Q7:Q20">
    <cfRule type="notContainsBlanks" dxfId="8" priority="31">
      <formula>LEN(TRIM(G7))&gt;0</formula>
    </cfRule>
  </conditionalFormatting>
  <conditionalFormatting sqref="G7:G20 Q7:Q20">
    <cfRule type="notContainsBlanks" dxfId="7" priority="30">
      <formula>LEN(TRIM(G7))&gt;0</formula>
    </cfRule>
  </conditionalFormatting>
  <conditionalFormatting sqref="G7:G20">
    <cfRule type="notContainsBlanks" dxfId="6" priority="29">
      <formula>LEN(TRIM(G7))&gt;0</formula>
    </cfRule>
  </conditionalFormatting>
  <conditionalFormatting sqref="H7:H20">
    <cfRule type="containsBlanks" dxfId="5" priority="7">
      <formula>LEN(TRIM(H7))=0</formula>
    </cfRule>
  </conditionalFormatting>
  <conditionalFormatting sqref="H7:H20">
    <cfRule type="notContainsBlanks" dxfId="4" priority="8">
      <formula>LEN(TRIM(H7))&gt;0</formula>
    </cfRule>
  </conditionalFormatting>
  <conditionalFormatting sqref="H7:H20">
    <cfRule type="containsText" dxfId="3" priority="6" operator="containsText" text="ANO">
      <formula>NOT(ISERROR(SEARCH("ANO",H7)))</formula>
    </cfRule>
  </conditionalFormatting>
  <conditionalFormatting sqref="D19:D20">
    <cfRule type="containsBlanks" dxfId="2" priority="4">
      <formula>LEN(TRIM(D19))=0</formula>
    </cfRule>
  </conditionalFormatting>
  <conditionalFormatting sqref="D7">
    <cfRule type="containsBlanks" dxfId="1" priority="3">
      <formula>LEN(TRIM(D7))=0</formula>
    </cfRule>
  </conditionalFormatting>
  <conditionalFormatting sqref="D8:D18">
    <cfRule type="containsBlanks" dxfId="0" priority="2">
      <formula>LEN(TRIM(D8))=0</formula>
    </cfRule>
  </conditionalFormatting>
  <dataValidations count="2">
    <dataValidation type="list" showInputMessage="1" showErrorMessage="1" sqref="J7 H7:H20" xr:uid="{00000000-0002-0000-0000-000001000000}">
      <formula1>"ANO,NE"</formula1>
    </dataValidation>
    <dataValidation type="list" showInputMessage="1" showErrorMessage="1" sqref="E7:E20" xr:uid="{159DAAFD-6896-4978-AA3F-71BA9184D97F}">
      <formula1>"ks,bal,sada,"</formula1>
    </dataValidation>
  </dataValidations>
  <pageMargins left="0.11811023622047245" right="0.15748031496062992" top="0.27" bottom="0.26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2022-05-25T05:00:18Z</cp:lastPrinted>
  <dcterms:created xsi:type="dcterms:W3CDTF">2014-03-05T12:43:32Z</dcterms:created>
  <dcterms:modified xsi:type="dcterms:W3CDTF">2022-05-27T10:48:25Z</dcterms:modified>
</cp:coreProperties>
</file>