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5\1 výzva\"/>
    </mc:Choice>
  </mc:AlternateContent>
  <xr:revisionPtr revIDLastSave="0" documentId="13_ncr:1_{DFB0CC8B-E582-4256-8A79-086EFC0CE5BF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</workbook>
</file>

<file path=xl/calcChain.xml><?xml version="1.0" encoding="utf-8"?>
<calcChain xmlns="http://schemas.openxmlformats.org/spreadsheetml/2006/main">
  <c r="S14" i="1" l="1"/>
  <c r="T14" i="1"/>
  <c r="P14" i="1"/>
  <c r="P8" i="1" l="1"/>
  <c r="P9" i="1"/>
  <c r="P10" i="1"/>
  <c r="P11" i="1"/>
  <c r="P12" i="1"/>
  <c r="P13" i="1"/>
  <c r="S8" i="1"/>
  <c r="T8" i="1"/>
  <c r="S9" i="1"/>
  <c r="T9" i="1"/>
  <c r="S10" i="1"/>
  <c r="T10" i="1"/>
  <c r="S11" i="1"/>
  <c r="T11" i="1"/>
  <c r="S12" i="1"/>
  <c r="T12" i="1"/>
  <c r="S13" i="1"/>
  <c r="T13" i="1"/>
  <c r="T7" i="1" l="1"/>
  <c r="P7" i="1"/>
  <c r="Q17" i="1" s="1"/>
  <c r="S7" i="1" l="1"/>
  <c r="R17" i="1" s="1"/>
</calcChain>
</file>

<file path=xl/sharedStrings.xml><?xml version="1.0" encoding="utf-8"?>
<sst xmlns="http://schemas.openxmlformats.org/spreadsheetml/2006/main" count="79" uniqueCount="57">
  <si>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</si>
  <si>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</si>
  <si>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</si>
  <si>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</si>
  <si>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</si>
  <si>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</si>
  <si>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</si>
  <si>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</si>
  <si>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</si>
  <si>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</si>
  <si>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</si>
  <si>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</si>
  <si>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30237200-1 - Počítačová příslušenství </t>
  </si>
  <si>
    <t>32522000-8 - Telekomunikační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</si>
  <si>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</si>
  <si>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</si>
  <si>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</si>
  <si>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</si>
  <si>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</si>
  <si>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</si>
  <si>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</si>
  <si>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</si>
  <si>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</si>
  <si>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</si>
  <si>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</si>
  <si>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</si>
  <si>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</si>
  <si>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</si>
  <si>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</si>
  <si>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</si>
  <si>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</si>
  <si>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</si>
  <si>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</si>
  <si>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</si>
  <si>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>Replikátor portů USB-C</t>
  </si>
  <si>
    <t>USB kabel</t>
  </si>
  <si>
    <t>Myš</t>
  </si>
  <si>
    <t>Monitor 4K 27''</t>
  </si>
  <si>
    <t>Monitor 27''</t>
  </si>
  <si>
    <t>3D navigační zařízení</t>
  </si>
  <si>
    <t>Ing. Jiří Basl, Ph.D.,
Tel.: 37763 4249, 
603 216 039</t>
  </si>
  <si>
    <t>Univerzitní 26,
301 00 Plzeň,
Fakulta elektrotechnická - Katedra elektroniky a informačních technologií,
místnost EK 502</t>
  </si>
  <si>
    <t>Datový kabel USB3-C male / USB3-B male. 
Délka optimálně 0,5 m, může být v rozmezí 0,2 - 1 m.</t>
  </si>
  <si>
    <t>Set bezdrátové klávesnice a myši</t>
  </si>
  <si>
    <t>Drátové připojení USB. Rolovací tlačítko, min. 5 tlačítek. Vysoká přesnost. Maximální citlivost 3200 DPI. Snadná volba citlivosti.</t>
  </si>
  <si>
    <t>USB bezdrátový přijímač RF 2.4 GHz. 
Klávesnice 12 programovatelných kláves F1-F12. 
Myš min. 3 tlačítka, citlivost min. 1600 DPI. 
Velká výdrž baterie až 36 měsíců. 
Vhodné pro leváky i praváky.</t>
  </si>
  <si>
    <t>Úhlopříčka 27''.
Rozlišení min. QHD 2560 × 1440. 
Technologie IPS. 
Frekvence min. 75Hz, jas min. 350 cd/m2, kontrast 1000:1. 
Rozhraní Display port 1.2, HDMI 1.4. 
Sluchátkový výstup, nastavitelná výška, pivot, repro, VESA.
Prodloužená záruka min. 36 měsíců NBD.</t>
  </si>
  <si>
    <t>Úhlopříčka 27''. 
Rozlišení min. 3840 × 2160. 
Technologie IPS. 
Frekvence min. 60Hz, jas min. 350 cd/m2, kontrast 1300:1. 
Rozhraní Display port 1.2, HDMI 2.0. 
Sluchátkový výstup, nastavitelná výška, pivot, repro, VESA. 
Prodloužená záruka min. 36 měsíců NBD.</t>
  </si>
  <si>
    <r>
      <t xml:space="preserve">3D navigační zařízení k PC. 
Rozhraní USB. 
Min. 6 stupňů volnosti ovládádacího kloboučku. 
Programovatelná tlačítka. 
Kovová základna.  
SW pro Windows. 
</t>
    </r>
    <r>
      <rPr>
        <b/>
        <sz val="11"/>
        <color theme="1"/>
        <rFont val="Calibri"/>
        <family val="2"/>
        <charset val="238"/>
        <scheme val="minor"/>
      </rPr>
      <t xml:space="preserve">Kompatibilita s grafickým SW Solidworks. </t>
    </r>
  </si>
  <si>
    <t>Prodloužená záruka min. 36 měsíců NBD.</t>
  </si>
  <si>
    <t xml:space="preserve">Příloha č. 2 Kupní smlouvy - technická specifikace
Výpočetní technika (III.) 055 - 2022 </t>
  </si>
  <si>
    <t>Pokud financováno z projektových prostředků, pak ŘEŠITEL uvede: NÁZEV A ČÍSLO DOTAČNÍHO PROJEKTU</t>
  </si>
  <si>
    <t>Replikátor portů USB-C. 
Připojení k NTB kabelem USB-C. 
Obsahuje funkci power delivery min. 90W. 
Konektory USB-C pro napájení, 2x USB-A, HDMI (4K), Display port, VGA, RJ45. 
Min. 1x GbE s průchodem MAC adresy (MAC address pass through).
Válcové provedení (puk) s navíjením připojovacího kabelu uvnitř.</t>
  </si>
  <si>
    <t>Standardní IP telefon osmi-linkový s Gb rozhraním</t>
  </si>
  <si>
    <t>PhDr. Irena Görnerová,
Tel.: 702 038 179</t>
  </si>
  <si>
    <t>Univerzitní 8, 
301 00 Plzeň,
Rektorát - Odbor výzkum a vývoj,
místnost UR 118</t>
  </si>
  <si>
    <t>Základní osmi-linkový IP telefon s černobílým displejem o minimálním rozlišení 100x60 pixelů.
Podpora napájení po datovém kabelu (PoE 802.3af) a 2ks portu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
Možnost automatické aktualizace firmware a konfigurace včetně zálohování konfigurace.
Určení SIP ústředny pomocí DNS A záznamu (RFC 1706) a SRV záznamu (RFC 2782).
Podpora firemního telefonního seznamu dotazováním na LDAP server.
Možnost připojení rozšiřujícího klávesového modulu.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</si>
</sst>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13" fillId="4" borderId="20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0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A7" zoomScale="51" zoomScaleNormal="51" workbookViewId="0">
      <selection activeCell="R7" sqref="R7:R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0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7.42578125" style="5" hidden="1" customWidth="1"/>
    <col min="12" max="12" width="44.7109375" style="5" customWidth="1"/>
    <col min="13" max="13" width="26" style="5" customWidth="1"/>
    <col min="14" max="14" width="42.140625" style="4" customWidth="1"/>
    <col min="15" max="15" width="27.425781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9.7109375" style="5" hidden="1" customWidth="1"/>
    <col min="22" max="22" width="41.5703125" style="6" customWidth="1"/>
    <col min="23" max="16384" width="9.140625" style="5"/>
  </cols>
  <sheetData>
    <row r="1" spans="1:22" ht="40.9" customHeight="1" x14ac:dyDescent="0.25">
      <c r="B1" s="97" t="s">
        <v>50</v>
      </c>
      <c r="C1" s="98"/>
      <c r="D1" s="98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9"/>
      <c r="E3" s="69"/>
      <c r="F3" s="6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9"/>
      <c r="E4" s="69"/>
      <c r="F4" s="69"/>
      <c r="G4" s="69"/>
      <c r="H4" s="6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9" t="s">
        <v>2</v>
      </c>
      <c r="H5" s="100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51</v>
      </c>
      <c r="L6" s="41" t="s">
        <v>19</v>
      </c>
      <c r="M6" s="42" t="s">
        <v>20</v>
      </c>
      <c r="N6" s="41" t="s">
        <v>21</v>
      </c>
      <c r="O6" s="39" t="s">
        <v>31</v>
      </c>
      <c r="P6" s="41" t="s">
        <v>22</v>
      </c>
      <c r="Q6" s="39" t="s">
        <v>5</v>
      </c>
      <c r="R6" s="43" t="s">
        <v>6</v>
      </c>
      <c r="S6" s="68" t="s">
        <v>7</v>
      </c>
      <c r="T6" s="68" t="s">
        <v>8</v>
      </c>
      <c r="U6" s="41" t="s">
        <v>23</v>
      </c>
      <c r="V6" s="41" t="s">
        <v>24</v>
      </c>
    </row>
    <row r="7" spans="1:22" ht="101.45" customHeight="1" thickTop="1" x14ac:dyDescent="0.25">
      <c r="A7" s="20"/>
      <c r="B7" s="48">
        <v>1</v>
      </c>
      <c r="C7" s="49" t="s">
        <v>34</v>
      </c>
      <c r="D7" s="50">
        <v>2</v>
      </c>
      <c r="E7" s="51" t="s">
        <v>26</v>
      </c>
      <c r="F7" s="70" t="s">
        <v>52</v>
      </c>
      <c r="G7" s="122"/>
      <c r="H7" s="65" t="s">
        <v>33</v>
      </c>
      <c r="I7" s="117" t="s">
        <v>32</v>
      </c>
      <c r="J7" s="117" t="s">
        <v>33</v>
      </c>
      <c r="K7" s="112"/>
      <c r="L7" s="114"/>
      <c r="M7" s="101" t="s">
        <v>40</v>
      </c>
      <c r="N7" s="101" t="s">
        <v>41</v>
      </c>
      <c r="O7" s="120">
        <v>30</v>
      </c>
      <c r="P7" s="52">
        <f>D7*Q7</f>
        <v>4746</v>
      </c>
      <c r="Q7" s="53">
        <v>2373</v>
      </c>
      <c r="R7" s="127"/>
      <c r="S7" s="54">
        <f>D7*R7</f>
        <v>0</v>
      </c>
      <c r="T7" s="55" t="str">
        <f t="shared" ref="T7" si="0">IF(ISNUMBER(R7), IF(R7&gt;Q7,"NEVYHOVUJE","VYHOVUJE")," ")</f>
        <v xml:space="preserve"> </v>
      </c>
      <c r="U7" s="112"/>
      <c r="V7" s="51" t="s">
        <v>12</v>
      </c>
    </row>
    <row r="8" spans="1:22" ht="43.9" customHeight="1" x14ac:dyDescent="0.25">
      <c r="A8" s="20"/>
      <c r="B8" s="56">
        <v>2</v>
      </c>
      <c r="C8" s="57" t="s">
        <v>35</v>
      </c>
      <c r="D8" s="58">
        <v>2</v>
      </c>
      <c r="E8" s="59" t="s">
        <v>26</v>
      </c>
      <c r="F8" s="67" t="s">
        <v>42</v>
      </c>
      <c r="G8" s="123"/>
      <c r="H8" s="60" t="s">
        <v>33</v>
      </c>
      <c r="I8" s="118"/>
      <c r="J8" s="119"/>
      <c r="K8" s="113"/>
      <c r="L8" s="115"/>
      <c r="M8" s="102"/>
      <c r="N8" s="102"/>
      <c r="O8" s="121"/>
      <c r="P8" s="61">
        <f>D8*Q8</f>
        <v>400</v>
      </c>
      <c r="Q8" s="62">
        <v>200</v>
      </c>
      <c r="R8" s="128"/>
      <c r="S8" s="63">
        <f>D8*R8</f>
        <v>0</v>
      </c>
      <c r="T8" s="64" t="str">
        <f t="shared" ref="T8:T13" si="1">IF(ISNUMBER(R8), IF(R8&gt;Q8,"NEVYHOVUJE","VYHOVUJE")," ")</f>
        <v xml:space="preserve"> </v>
      </c>
      <c r="U8" s="113"/>
      <c r="V8" s="59" t="s">
        <v>12</v>
      </c>
    </row>
    <row r="9" spans="1:22" ht="37.15" customHeight="1" x14ac:dyDescent="0.25">
      <c r="A9" s="20"/>
      <c r="B9" s="56">
        <v>3</v>
      </c>
      <c r="C9" s="57" t="s">
        <v>36</v>
      </c>
      <c r="D9" s="58">
        <v>1</v>
      </c>
      <c r="E9" s="59" t="s">
        <v>26</v>
      </c>
      <c r="F9" s="67" t="s">
        <v>44</v>
      </c>
      <c r="G9" s="123"/>
      <c r="H9" s="60" t="s">
        <v>33</v>
      </c>
      <c r="I9" s="118"/>
      <c r="J9" s="119"/>
      <c r="K9" s="113"/>
      <c r="L9" s="115"/>
      <c r="M9" s="102"/>
      <c r="N9" s="102"/>
      <c r="O9" s="121"/>
      <c r="P9" s="61">
        <f>D9*Q9</f>
        <v>280</v>
      </c>
      <c r="Q9" s="62">
        <v>280</v>
      </c>
      <c r="R9" s="128"/>
      <c r="S9" s="63">
        <f>D9*R9</f>
        <v>0</v>
      </c>
      <c r="T9" s="64" t="str">
        <f t="shared" si="1"/>
        <v xml:space="preserve"> </v>
      </c>
      <c r="U9" s="113"/>
      <c r="V9" s="59" t="s">
        <v>12</v>
      </c>
    </row>
    <row r="10" spans="1:22" ht="103.9" customHeight="1" x14ac:dyDescent="0.25">
      <c r="A10" s="20"/>
      <c r="B10" s="56">
        <v>4</v>
      </c>
      <c r="C10" s="57" t="s">
        <v>43</v>
      </c>
      <c r="D10" s="58">
        <v>1</v>
      </c>
      <c r="E10" s="59" t="s">
        <v>26</v>
      </c>
      <c r="F10" s="67" t="s">
        <v>45</v>
      </c>
      <c r="G10" s="123"/>
      <c r="H10" s="60" t="s">
        <v>33</v>
      </c>
      <c r="I10" s="118"/>
      <c r="J10" s="119"/>
      <c r="K10" s="113"/>
      <c r="L10" s="116"/>
      <c r="M10" s="102"/>
      <c r="N10" s="102"/>
      <c r="O10" s="121"/>
      <c r="P10" s="61">
        <f>D10*Q10</f>
        <v>592</v>
      </c>
      <c r="Q10" s="62">
        <v>592</v>
      </c>
      <c r="R10" s="128"/>
      <c r="S10" s="63">
        <f>D10*R10</f>
        <v>0</v>
      </c>
      <c r="T10" s="64" t="str">
        <f t="shared" si="1"/>
        <v xml:space="preserve"> </v>
      </c>
      <c r="U10" s="113"/>
      <c r="V10" s="59" t="s">
        <v>12</v>
      </c>
    </row>
    <row r="11" spans="1:22" ht="121.9" customHeight="1" x14ac:dyDescent="0.25">
      <c r="A11" s="20"/>
      <c r="B11" s="56">
        <v>5</v>
      </c>
      <c r="C11" s="57" t="s">
        <v>37</v>
      </c>
      <c r="D11" s="58">
        <v>1</v>
      </c>
      <c r="E11" s="59" t="s">
        <v>26</v>
      </c>
      <c r="F11" s="67" t="s">
        <v>47</v>
      </c>
      <c r="G11" s="123"/>
      <c r="H11" s="126"/>
      <c r="I11" s="118"/>
      <c r="J11" s="119"/>
      <c r="K11" s="113"/>
      <c r="L11" s="66" t="s">
        <v>49</v>
      </c>
      <c r="M11" s="102"/>
      <c r="N11" s="102"/>
      <c r="O11" s="121"/>
      <c r="P11" s="61">
        <f>D11*Q11</f>
        <v>7215</v>
      </c>
      <c r="Q11" s="62">
        <v>7215</v>
      </c>
      <c r="R11" s="128"/>
      <c r="S11" s="63">
        <f>D11*R11</f>
        <v>0</v>
      </c>
      <c r="T11" s="64" t="str">
        <f t="shared" si="1"/>
        <v xml:space="preserve"> </v>
      </c>
      <c r="U11" s="113"/>
      <c r="V11" s="59" t="s">
        <v>11</v>
      </c>
    </row>
    <row r="12" spans="1:22" ht="122.45" customHeight="1" x14ac:dyDescent="0.25">
      <c r="A12" s="20"/>
      <c r="B12" s="56">
        <v>6</v>
      </c>
      <c r="C12" s="57" t="s">
        <v>38</v>
      </c>
      <c r="D12" s="58">
        <v>6</v>
      </c>
      <c r="E12" s="59" t="s">
        <v>26</v>
      </c>
      <c r="F12" s="67" t="s">
        <v>46</v>
      </c>
      <c r="G12" s="123"/>
      <c r="H12" s="126"/>
      <c r="I12" s="118"/>
      <c r="J12" s="119"/>
      <c r="K12" s="113"/>
      <c r="L12" s="66" t="s">
        <v>49</v>
      </c>
      <c r="M12" s="102"/>
      <c r="N12" s="102"/>
      <c r="O12" s="121"/>
      <c r="P12" s="61">
        <f>D12*Q12</f>
        <v>34014</v>
      </c>
      <c r="Q12" s="62">
        <v>5669</v>
      </c>
      <c r="R12" s="128"/>
      <c r="S12" s="63">
        <f>D12*R12</f>
        <v>0</v>
      </c>
      <c r="T12" s="64" t="str">
        <f t="shared" si="1"/>
        <v xml:space="preserve"> </v>
      </c>
      <c r="U12" s="113"/>
      <c r="V12" s="59" t="s">
        <v>11</v>
      </c>
    </row>
    <row r="13" spans="1:22" ht="133.15" customHeight="1" thickBot="1" x14ac:dyDescent="0.3">
      <c r="A13" s="20"/>
      <c r="B13" s="71">
        <v>7</v>
      </c>
      <c r="C13" s="72" t="s">
        <v>39</v>
      </c>
      <c r="D13" s="73">
        <v>3</v>
      </c>
      <c r="E13" s="74" t="s">
        <v>26</v>
      </c>
      <c r="F13" s="75" t="s">
        <v>48</v>
      </c>
      <c r="G13" s="124"/>
      <c r="H13" s="76" t="s">
        <v>33</v>
      </c>
      <c r="I13" s="118"/>
      <c r="J13" s="119"/>
      <c r="K13" s="113"/>
      <c r="L13" s="77"/>
      <c r="M13" s="102"/>
      <c r="N13" s="102"/>
      <c r="O13" s="121"/>
      <c r="P13" s="78">
        <f>D13*Q13</f>
        <v>10152</v>
      </c>
      <c r="Q13" s="79">
        <v>3384</v>
      </c>
      <c r="R13" s="129"/>
      <c r="S13" s="80">
        <f>D13*R13</f>
        <v>0</v>
      </c>
      <c r="T13" s="81" t="str">
        <f t="shared" si="1"/>
        <v xml:space="preserve"> </v>
      </c>
      <c r="U13" s="113"/>
      <c r="V13" s="74" t="s">
        <v>12</v>
      </c>
    </row>
    <row r="14" spans="1:22" ht="177" customHeight="1" thickBot="1" x14ac:dyDescent="0.3">
      <c r="A14" s="20"/>
      <c r="B14" s="82">
        <v>8</v>
      </c>
      <c r="C14" s="83" t="s">
        <v>53</v>
      </c>
      <c r="D14" s="84">
        <v>1</v>
      </c>
      <c r="E14" s="85" t="s">
        <v>26</v>
      </c>
      <c r="F14" s="96" t="s">
        <v>56</v>
      </c>
      <c r="G14" s="125"/>
      <c r="H14" s="86" t="s">
        <v>33</v>
      </c>
      <c r="I14" s="87" t="s">
        <v>32</v>
      </c>
      <c r="J14" s="87" t="s">
        <v>33</v>
      </c>
      <c r="K14" s="88"/>
      <c r="L14" s="89"/>
      <c r="M14" s="95" t="s">
        <v>54</v>
      </c>
      <c r="N14" s="95" t="s">
        <v>55</v>
      </c>
      <c r="O14" s="90">
        <v>21</v>
      </c>
      <c r="P14" s="91">
        <f>D14*Q14</f>
        <v>5100</v>
      </c>
      <c r="Q14" s="92">
        <v>5100</v>
      </c>
      <c r="R14" s="130"/>
      <c r="S14" s="93">
        <f>D14*R14</f>
        <v>0</v>
      </c>
      <c r="T14" s="94" t="str">
        <f t="shared" ref="T14" si="2">IF(ISNUMBER(R14), IF(R14&gt;Q14,"NEVYHOVUJE","VYHOVUJE")," ")</f>
        <v xml:space="preserve"> </v>
      </c>
      <c r="U14" s="88"/>
      <c r="V14" s="85" t="s">
        <v>13</v>
      </c>
    </row>
    <row r="15" spans="1:22" ht="17.45" customHeight="1" thickTop="1" thickBot="1" x14ac:dyDescent="0.3">
      <c r="C15" s="5"/>
      <c r="D15" s="5"/>
      <c r="E15" s="5"/>
      <c r="F15" s="5"/>
      <c r="G15" s="33"/>
      <c r="H15" s="33"/>
      <c r="I15" s="5"/>
      <c r="J15" s="5"/>
      <c r="N15" s="5"/>
      <c r="O15" s="5"/>
      <c r="P15" s="5"/>
    </row>
    <row r="16" spans="1:22" ht="51.75" customHeight="1" thickTop="1" thickBot="1" x14ac:dyDescent="0.3">
      <c r="B16" s="110" t="s">
        <v>30</v>
      </c>
      <c r="C16" s="110"/>
      <c r="D16" s="110"/>
      <c r="E16" s="110"/>
      <c r="F16" s="110"/>
      <c r="G16" s="110"/>
      <c r="H16" s="47"/>
      <c r="I16" s="47"/>
      <c r="J16" s="21"/>
      <c r="K16" s="21"/>
      <c r="L16" s="7"/>
      <c r="M16" s="7"/>
      <c r="N16" s="7"/>
      <c r="O16" s="22"/>
      <c r="P16" s="22"/>
      <c r="Q16" s="23" t="s">
        <v>9</v>
      </c>
      <c r="R16" s="107" t="s">
        <v>10</v>
      </c>
      <c r="S16" s="108"/>
      <c r="T16" s="109"/>
      <c r="U16" s="24"/>
      <c r="V16" s="25"/>
    </row>
    <row r="17" spans="2:20" ht="50.45" customHeight="1" thickTop="1" thickBot="1" x14ac:dyDescent="0.3">
      <c r="B17" s="111" t="s">
        <v>28</v>
      </c>
      <c r="C17" s="111"/>
      <c r="D17" s="111"/>
      <c r="E17" s="111"/>
      <c r="F17" s="111"/>
      <c r="G17" s="111"/>
      <c r="H17" s="111"/>
      <c r="I17" s="26"/>
      <c r="L17" s="9"/>
      <c r="M17" s="9"/>
      <c r="N17" s="9"/>
      <c r="O17" s="27"/>
      <c r="P17" s="27"/>
      <c r="Q17" s="28">
        <f>SUM(P7:P14)</f>
        <v>62499</v>
      </c>
      <c r="R17" s="104">
        <f>SUM(S7:S14)</f>
        <v>0</v>
      </c>
      <c r="S17" s="105"/>
      <c r="T17" s="106"/>
    </row>
    <row r="18" spans="2:20" ht="15.75" thickTop="1" x14ac:dyDescent="0.25">
      <c r="B18" s="103" t="s">
        <v>29</v>
      </c>
      <c r="C18" s="103"/>
      <c r="D18" s="103"/>
      <c r="E18" s="103"/>
      <c r="F18" s="103"/>
      <c r="G18" s="103"/>
      <c r="H18" s="69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20" x14ac:dyDescent="0.25">
      <c r="B19" s="46"/>
      <c r="C19" s="46"/>
      <c r="D19" s="46"/>
      <c r="E19" s="46"/>
      <c r="F19" s="46"/>
      <c r="G19" s="69"/>
      <c r="H19" s="6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0" x14ac:dyDescent="0.25">
      <c r="B20" s="46"/>
      <c r="C20" s="46"/>
      <c r="D20" s="46"/>
      <c r="E20" s="46"/>
      <c r="F20" s="46"/>
      <c r="G20" s="69"/>
      <c r="H20" s="6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0" x14ac:dyDescent="0.25">
      <c r="B21" s="46"/>
      <c r="C21" s="46"/>
      <c r="D21" s="46"/>
      <c r="E21" s="46"/>
      <c r="F21" s="46"/>
      <c r="G21" s="69"/>
      <c r="H21" s="6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69"/>
      <c r="H22" s="6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0" ht="19.899999999999999" customHeight="1" x14ac:dyDescent="0.25">
      <c r="H23" s="36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69"/>
      <c r="H24" s="6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69"/>
      <c r="H25" s="6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69"/>
      <c r="H26" s="6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69"/>
      <c r="H27" s="6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69"/>
      <c r="H28" s="6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69"/>
      <c r="H29" s="6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69"/>
      <c r="H30" s="6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69"/>
      <c r="H31" s="6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69"/>
      <c r="H32" s="6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9"/>
      <c r="H33" s="6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9"/>
      <c r="H34" s="6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9"/>
      <c r="H35" s="6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9"/>
      <c r="H36" s="6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9"/>
      <c r="H37" s="6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9"/>
      <c r="H38" s="6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9"/>
      <c r="H39" s="6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9"/>
      <c r="H40" s="6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9"/>
      <c r="H41" s="6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9"/>
      <c r="H42" s="6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9"/>
      <c r="H43" s="6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9"/>
      <c r="H44" s="6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9"/>
      <c r="H45" s="6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9"/>
      <c r="H46" s="6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9"/>
      <c r="H47" s="6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9"/>
      <c r="H48" s="6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9"/>
      <c r="H49" s="6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9"/>
      <c r="H50" s="6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9"/>
      <c r="H51" s="6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9"/>
      <c r="H52" s="6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9"/>
      <c r="H53" s="6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9"/>
      <c r="H54" s="6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9"/>
      <c r="H55" s="6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9"/>
      <c r="H56" s="6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9"/>
      <c r="H57" s="6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9"/>
      <c r="H58" s="6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9"/>
      <c r="H59" s="6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9"/>
      <c r="H60" s="6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9"/>
      <c r="H61" s="6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9"/>
      <c r="H62" s="6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9"/>
      <c r="H63" s="6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9"/>
      <c r="H64" s="6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9"/>
      <c r="H65" s="6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9"/>
      <c r="H66" s="6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9"/>
      <c r="H67" s="6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9"/>
      <c r="H68" s="6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9"/>
      <c r="H69" s="6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9"/>
      <c r="H70" s="6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9"/>
      <c r="H71" s="6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9"/>
      <c r="H72" s="6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9"/>
      <c r="H73" s="6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9"/>
      <c r="H74" s="6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9"/>
      <c r="H75" s="6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9"/>
      <c r="H76" s="6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9"/>
      <c r="H77" s="6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9"/>
      <c r="H78" s="6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9"/>
      <c r="H79" s="6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9"/>
      <c r="H80" s="6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9"/>
      <c r="H81" s="6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9"/>
      <c r="H82" s="6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9"/>
      <c r="H83" s="6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9"/>
      <c r="H84" s="6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9"/>
      <c r="H85" s="6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9"/>
      <c r="H86" s="6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9"/>
      <c r="H87" s="6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9"/>
      <c r="H88" s="6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9"/>
      <c r="H89" s="6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9"/>
      <c r="H90" s="6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9"/>
      <c r="H91" s="6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9"/>
      <c r="H92" s="6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9"/>
      <c r="H93" s="6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9"/>
      <c r="H94" s="6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9"/>
      <c r="H95" s="6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9"/>
      <c r="H96" s="6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69"/>
      <c r="H97" s="6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69"/>
      <c r="H98" s="69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69"/>
      <c r="H99" s="69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69"/>
      <c r="H100" s="69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69"/>
      <c r="H101" s="69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69"/>
      <c r="H102" s="69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69"/>
      <c r="H103" s="69"/>
      <c r="I103" s="11"/>
      <c r="J103" s="11"/>
      <c r="K103" s="11"/>
      <c r="L103" s="11"/>
      <c r="M103" s="11"/>
      <c r="N103" s="6"/>
      <c r="O103" s="6"/>
      <c r="P103" s="6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ht="19.899999999999999" customHeight="1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</sheetData>
  <sheetProtection algorithmName="SHA-512" hashValue="JhM3hoJCFS0kxTLb5o1LsAWrufGb7/L3Zdq3VNxngZj0UAg+AxxWNXZSBuBy1qca/5Sqalm/Oso1GiUO6EvzyA==" saltValue="1pSOSpwsNMN7AHls/Ucs0g==" spinCount="100000" sheet="1" objects="1" scenarios="1"/>
  <mergeCells count="15">
    <mergeCell ref="U7:U13"/>
    <mergeCell ref="L7:L10"/>
    <mergeCell ref="I7:I13"/>
    <mergeCell ref="J7:J13"/>
    <mergeCell ref="K7:K13"/>
    <mergeCell ref="O7:O13"/>
    <mergeCell ref="B18:G18"/>
    <mergeCell ref="R17:T17"/>
    <mergeCell ref="R16:T16"/>
    <mergeCell ref="B16:G16"/>
    <mergeCell ref="B17:H17"/>
    <mergeCell ref="B1:D1"/>
    <mergeCell ref="G5:H5"/>
    <mergeCell ref="M7:M13"/>
    <mergeCell ref="N7:N13"/>
  </mergeCells>
  <conditionalFormatting sqref="D7:D14 B7:B14">
    <cfRule type="containsBlanks" dxfId="7" priority="60">
      <formula>LEN(TRIM(B7))=0</formula>
    </cfRule>
  </conditionalFormatting>
  <conditionalFormatting sqref="B7:B14">
    <cfRule type="cellIs" dxfId="6" priority="57" operator="greaterThanOrEqual">
      <formula>1</formula>
    </cfRule>
  </conditionalFormatting>
  <conditionalFormatting sqref="T7:T14">
    <cfRule type="cellIs" dxfId="5" priority="44" operator="equal">
      <formula>"VYHOVUJE"</formula>
    </cfRule>
  </conditionalFormatting>
  <conditionalFormatting sqref="T7:T14">
    <cfRule type="cellIs" dxfId="4" priority="43" operator="equal">
      <formula>"NEVYHOVUJE"</formula>
    </cfRule>
  </conditionalFormatting>
  <conditionalFormatting sqref="G7:H14 R7:R14">
    <cfRule type="containsBlanks" dxfId="3" priority="37">
      <formula>LEN(TRIM(G7))=0</formula>
    </cfRule>
  </conditionalFormatting>
  <conditionalFormatting sqref="G7:H14 R7:R14">
    <cfRule type="notContainsBlanks" dxfId="2" priority="35">
      <formula>LEN(TRIM(G7))&gt;0</formula>
    </cfRule>
  </conditionalFormatting>
  <conditionalFormatting sqref="G7:H14 R7:R14">
    <cfRule type="notContainsBlanks" dxfId="1" priority="34">
      <formula>LEN(TRIM(G7))&gt;0</formula>
    </cfRule>
  </conditionalFormatting>
  <conditionalFormatting sqref="G7:H14">
    <cfRule type="notContainsBlanks" dxfId="0" priority="33">
      <formula>LEN(TRIM(G7))&gt;0</formula>
    </cfRule>
  </conditionalFormatting>
  <dataValidations count="1">
    <dataValidation type="list" showInputMessage="1" showErrorMessage="1" sqref="E7:E14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2022-05-26T06:30:06Z</cp:lastPrinted>
  <dcterms:created xsi:type="dcterms:W3CDTF">2014-03-05T12:43:32Z</dcterms:created>
  <dcterms:modified xsi:type="dcterms:W3CDTF">2022-05-26T07:56:26Z</dcterms:modified>
</cp:coreProperties>
</file>