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USERS\vitkov\VT\VT 2022\052\1 podklady\"/>
    </mc:Choice>
  </mc:AlternateContent>
  <xr:revisionPtr revIDLastSave="0" documentId="13_ncr:1_{3A36B55C-2FB9-432C-A8E4-3B1347FFDFE2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</workbook>
</file>

<file path=xl/calcChain.xml><?xml version="1.0" encoding="utf-8"?>
<calcChain xmlns="http://schemas.openxmlformats.org/spreadsheetml/2006/main">
  <c r="P9" i="1" l="1"/>
  <c r="P10" i="1"/>
  <c r="S9" i="1"/>
  <c r="T9" i="1"/>
  <c r="S10" i="1"/>
  <c r="T10" i="1"/>
  <c r="S11" i="1"/>
  <c r="T11" i="1"/>
  <c r="P8" i="1" l="1"/>
  <c r="P11" i="1"/>
  <c r="P12" i="1"/>
  <c r="S8" i="1"/>
  <c r="T8" i="1"/>
  <c r="S12" i="1"/>
  <c r="T12" i="1"/>
  <c r="S7" i="1"/>
  <c r="P7" i="1"/>
  <c r="R15" i="1" l="1"/>
  <c r="T7" i="1"/>
  <c r="Q15" i="1"/>
</calcChain>
</file>

<file path=xl/sharedStrings.xml><?xml version="1.0" encoding="utf-8"?>
<sst xmlns="http://schemas.openxmlformats.org/spreadsheetml/2006/main" count="69" uniqueCount="57">
  <si>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</si>
  <si>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</si>
  <si>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</si>
  <si>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</si>
  <si>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</si>
  <si>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</si>
  <si>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</si>
  <si>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</si>
  <si>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</si>
  <si>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</si>
  <si>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</si>
  <si>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</si>
  <si>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30213100-6 - Přenosné počítače</t>
  </si>
  <si>
    <t xml:space="preserve">30213200-7 - Tablety (PC)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</si>
  <si>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</si>
  <si>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</si>
  <si>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</si>
  <si>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</si>
  <si>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</si>
  <si>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</si>
  <si>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</si>
  <si>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</si>
  <si>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</si>
  <si>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</si>
  <si>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</si>
  <si>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</si>
  <si>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</si>
  <si>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</si>
  <si>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</si>
  <si>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</si>
  <si>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</si>
  <si>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</si>
  <si>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</si>
  <si>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</si>
  <si>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</si>
  <si>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</si>
  <si>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 xml:space="preserve">Příloha č. 2 Kupní smlouvy - technická specifikace
Výpočetní technika (III.) 052 - 2022 </t>
  </si>
  <si>
    <t>Samostatná faktura</t>
  </si>
  <si>
    <t>Ing. Jiří Basl, Ph.D.,
Tel.: 37763 4249, 
603 216 039</t>
  </si>
  <si>
    <t>Univerzitní 26,
301 00 Plzeň,
Fakulta elektrotechnická - Katedra elektroniky a informačních technologií,
místnost EK 502</t>
  </si>
  <si>
    <t>Mobilní pracovní stanice 15,6''</t>
  </si>
  <si>
    <t>Výkonný notebook. 
Výkon procesoru v Passmark CPU více než 19 000 bodů, min. 14 jader/ 20 vláken. 
Operační paměť DDR5 min. 32GB (4800MHz). 
Displej 15,6'' FHD+ min. 1920x1200, nedotykový, matný. 
Dedikovaná grafická karta, min. 4GB grafické paměti GDDR6, 192GB/sec, 128bit, 2048 Parallel Processor Cores, 64 Tensor Cores.  
SSD disk M.2 2TB PCIex4 NVMe 4.generace. 
Obsahuje integrovaný bezdrátový adaptér WiFi 802.11ac a BT.  
Porty min. 2x USB-C 2.gen Thunderbolt 4, 1x USB-C 2.Gen. 
Univerzální zvukový port. 
Čtečka SD. 
Podsvícená klávesnice. 
Podpora prostřednictvím internetu umožňuje stahování ovladačů a manuálu z internetu adresně pro konkrétní zadaný typ (sériové číslo) zařízení.  
Operační systém Windows 10, stačí ve verzi Home - OS Windows požadujeme z důvodu kompatibility s interními aplikacemi ZČU (Stag, Magion,...).
Webkamera, mikrofon. 
Hmotnost max. 2 kg, tloušťka vzadu max. 12 mm.
Prodloužená záruka min. 60 měsíců NBD onsite.</t>
  </si>
  <si>
    <t>Prodloužená záruka min. 60 měsíců NBD onsite</t>
  </si>
  <si>
    <r>
      <rPr>
        <b/>
        <sz val="11"/>
        <color theme="1"/>
        <rFont val="Calibri"/>
        <family val="2"/>
        <charset val="238"/>
        <scheme val="minor"/>
      </rPr>
      <t>Napájecí adaptér kompatibilní s pol.č. 1.</t>
    </r>
    <r>
      <rPr>
        <sz val="11"/>
        <color theme="1"/>
        <rFont val="Calibri"/>
        <family val="2"/>
        <charset val="238"/>
        <scheme val="minor"/>
      </rPr>
      <t xml:space="preserve">
Výstupní konektor USB-C, výkon min. 130 W.</t>
    </r>
  </si>
  <si>
    <t>PC do laboratoře včetně klávesnice a myši</t>
  </si>
  <si>
    <t>Pracovní stanice typu PC. 
Výkon procesoru v Passmark CPU více než 12 000 bodů, min. 6 jader/ 12 vláken. 
Operační paměť min. 8 GB. 256B PCIe NVMe. 
Integrovaná grafická karta, možnost instalace výkonné grafické karty.  
Skříň formátu Tower. 
Možnost výstupu min. dva monitory, síť RJ45.
Min. 4x USB vzadu z čehož alespoň 2x USB 3.2 Gen2. 
Vepředu alespoň 2x USB 3.2. 
Audio I/O.  
Operační systém Windows 10 (stačí verze Home) - OS Windows požadujeme z důvodu kompatibility s interními aplikacemi ZČU (Stag, Magion,...).
Klávesnice CZ a optická myš součástí dodávky.
Podpora prostřednictvím internetu musí umožňovat stahování ovladačů a manuálu z internetu adresně pro konkrétní zadaný typ (sériové číslo) zařízení. 
Prodloužená záruka min. 60 měsíců NBD onsite.</t>
  </si>
  <si>
    <t>Výkonný notebook 15,6''</t>
  </si>
  <si>
    <t>Výkonný notebook. 
Výkon procesoru v Passmark CPU více než 21 000 bodů, min. 8 jader/ 16 vláken. 
Operační paměť DDR4 min. 32GB (3200MHz). 
Displej 15,6'' min. FHD 1920x1080, nedotykový, matný. 
Grafická karta integrovaná. 
SSD disk M.2 2TB PCIex4 NVMe 4.generace. 
Obsahuje integrovaný bezdrátový adaptér WiFi 802.11ac a BT.  
Porty min. HDMI, Mini Display port, RJ45, 2x USB3-A, 2x Thunderbolt 4. 
Univerzální zvukový port.
Čtečka SD. 
Podsvícená klávesnice CZ s numerickou klávesnicí. 
Podpora prostřednictvím internetu umožňuje stahování ovladačů a manuálu z internetu adresně pro konkrétní zadaný typ (sériové číslo) zařízení. 
Operační systém Windows 10, stačí ve verzi Home - OS Windows požadujeme z důvodu kompatibility s interními aplikacemi ZČU (Stag, Magion,...).
Webkamera, mikrofon.  
Kovové šasi.
Hmotnost do 2,50 kg.
Prodloužená záruka min. 60 měsíců NBD onsite.</t>
  </si>
  <si>
    <t>Prodloužená záruka min. 60 měsíců NBD onsite.</t>
  </si>
  <si>
    <t>Ing. Kamil Eckhardt, 
Tel.: 37763 3006
nebo 
Ing. Olga Šlechtová Sojková,
Tel.: 37763 3120</t>
  </si>
  <si>
    <t xml:space="preserve"> Univerzitní 22, 
301 00 Plzeň, 
Fakulta ekonomická - Středisko projektových aktivit,
4. patro - místnost UK 424</t>
  </si>
  <si>
    <t>IDEG-2021-002 - Ing. Šlechtová Sojková</t>
  </si>
  <si>
    <t>Úhlopříčka displeje: min. 10,4".
OS Android .
Rozlišení displeje: min. 2000x1200.
Technologie displeje: LCD PLS.
Operační paměť: min. 4 GB.
Interní úložiště o velikosti min. 64 GB.
Procesor: počet jader min. 8, z toho min. 4 jádra minimálně o frekvenci 2.3GHz.
Konektory: min. 1x USB-C.
Komunikační funkce: WiFi min. 802.11ac, Bluetooth min. verze 5.0 nebo vyšší, GPS.
Fotoaparát: zadní min. 8 Mpx, přední min. 5 Mpx.
Senzory: akcelerometr a gyroskop.
Slot pro paměťovou kartu podporující karty o min. velikosti 256 GB.
Min. 2 reproduktory (stereo).
Min. kapacita baterie 7000 mAh.
Podpora rychlého nabíjení 15 W.
Hmotnost samotného tabletu: max. 0,5 kg.
Stylus kompatibilní, s min. 4000 úrovněmi tlaku a náklonů.  
Dodání včetně: 
- Ochranná fólie na displej
- Pouzdro s funkcí stojánku.</t>
  </si>
  <si>
    <t>Tablet min. 10,4" včetně stylusu, ochranné folie a pouzdra</t>
  </si>
  <si>
    <t>Dokovací stanice se zdrojem k pol.č. 4</t>
  </si>
  <si>
    <r>
      <t>Dokovací stanice se zdrojem,</t>
    </r>
    <r>
      <rPr>
        <b/>
        <sz val="11"/>
        <color theme="1"/>
        <rFont val="Calibri"/>
        <family val="2"/>
        <charset val="238"/>
        <scheme val="minor"/>
      </rPr>
      <t xml:space="preserve"> kompatibilní s pol. č. 4. </t>
    </r>
    <r>
      <rPr>
        <sz val="11"/>
        <color theme="1"/>
        <rFont val="Calibri"/>
        <family val="2"/>
        <charset val="238"/>
        <scheme val="minor"/>
      </rPr>
      <t xml:space="preserve">
Schopnost nabíjení připojeného notebooku, zdroj 240W, power delivery min. 210W. 
Připojení k notebooku USB-C. 
Porty 3x USB-A 3.2, 1x USB-C 3.2, 2x Display port, RJ45, HDMI, MFDP.
Min. 1x GbE s průchodem MAC adresy (MAC address pass through).</t>
    </r>
  </si>
  <si>
    <t>Napájecí adaptér k pol.č.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</si>
</sst>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3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12" fillId="6" borderId="18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left" vertical="center" wrapText="1" indent="1"/>
    </xf>
    <xf numFmtId="0" fontId="4" fillId="6" borderId="17" xfId="0" applyFont="1" applyFill="1" applyBorder="1" applyAlignment="1">
      <alignment horizontal="left" vertical="center" wrapText="1" indent="1"/>
    </xf>
    <xf numFmtId="0" fontId="12" fillId="6" borderId="19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4" fillId="4" borderId="22" xfId="0" applyFont="1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left" vertical="center" wrapText="1" indent="1"/>
    </xf>
    <xf numFmtId="0" fontId="2" fillId="6" borderId="22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7" xfId="0" applyFont="1" applyFill="1" applyBorder="1" applyAlignment="1" applyProtection="1">
      <alignment horizontal="center" vertical="center" wrapTex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20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="37" zoomScaleNormal="37" workbookViewId="0">
      <selection activeCell="R7" sqref="R7:R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30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5.140625" style="5" customWidth="1"/>
    <col min="12" max="12" width="44.7109375" style="5" customWidth="1"/>
    <col min="13" max="13" width="26" style="5" customWidth="1"/>
    <col min="14" max="14" width="42.140625" style="4" customWidth="1"/>
    <col min="15" max="15" width="27.42578125" style="4" customWidth="1"/>
    <col min="16" max="16" width="16.855468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9.7109375" style="5" hidden="1" customWidth="1"/>
    <col min="22" max="22" width="41.5703125" style="6" customWidth="1"/>
    <col min="23" max="16384" width="9.140625" style="5"/>
  </cols>
  <sheetData>
    <row r="1" spans="1:22" ht="40.9" customHeight="1" x14ac:dyDescent="0.25">
      <c r="B1" s="119" t="s">
        <v>36</v>
      </c>
      <c r="C1" s="120"/>
      <c r="D1" s="12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97"/>
      <c r="E3" s="97"/>
      <c r="F3" s="9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7"/>
      <c r="E4" s="97"/>
      <c r="F4" s="97"/>
      <c r="G4" s="97"/>
      <c r="H4" s="9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21" t="s">
        <v>2</v>
      </c>
      <c r="H5" s="12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34</v>
      </c>
      <c r="L6" s="41" t="s">
        <v>20</v>
      </c>
      <c r="M6" s="42" t="s">
        <v>21</v>
      </c>
      <c r="N6" s="41" t="s">
        <v>22</v>
      </c>
      <c r="O6" s="39" t="s">
        <v>32</v>
      </c>
      <c r="P6" s="41" t="s">
        <v>23</v>
      </c>
      <c r="Q6" s="39" t="s">
        <v>5</v>
      </c>
      <c r="R6" s="43" t="s">
        <v>6</v>
      </c>
      <c r="S6" s="96" t="s">
        <v>7</v>
      </c>
      <c r="T6" s="96" t="s">
        <v>8</v>
      </c>
      <c r="U6" s="41" t="s">
        <v>24</v>
      </c>
      <c r="V6" s="41" t="s">
        <v>25</v>
      </c>
    </row>
    <row r="7" spans="1:22" ht="291" customHeight="1" thickTop="1" x14ac:dyDescent="0.25">
      <c r="A7" s="20"/>
      <c r="B7" s="48">
        <v>1</v>
      </c>
      <c r="C7" s="49" t="s">
        <v>40</v>
      </c>
      <c r="D7" s="50">
        <v>2</v>
      </c>
      <c r="E7" s="66" t="s">
        <v>27</v>
      </c>
      <c r="F7" s="71" t="s">
        <v>41</v>
      </c>
      <c r="G7" s="126"/>
      <c r="H7" s="130"/>
      <c r="I7" s="101" t="s">
        <v>37</v>
      </c>
      <c r="J7" s="104" t="s">
        <v>35</v>
      </c>
      <c r="K7" s="98"/>
      <c r="L7" s="69" t="s">
        <v>42</v>
      </c>
      <c r="M7" s="123" t="s">
        <v>38</v>
      </c>
      <c r="N7" s="123" t="s">
        <v>39</v>
      </c>
      <c r="O7" s="107">
        <v>30</v>
      </c>
      <c r="P7" s="52">
        <f>D7*Q7</f>
        <v>125050</v>
      </c>
      <c r="Q7" s="53">
        <v>62525</v>
      </c>
      <c r="R7" s="132"/>
      <c r="S7" s="54">
        <f>D7*R7</f>
        <v>0</v>
      </c>
      <c r="T7" s="55" t="str">
        <f t="shared" ref="T7" si="0">IF(ISNUMBER(R7), IF(R7&gt;Q7,"NEVYHOVUJE","VYHOVUJE")," ")</f>
        <v xml:space="preserve"> </v>
      </c>
      <c r="U7" s="98"/>
      <c r="V7" s="51" t="s">
        <v>12</v>
      </c>
    </row>
    <row r="8" spans="1:22" ht="48.6" customHeight="1" x14ac:dyDescent="0.25">
      <c r="A8" s="20"/>
      <c r="B8" s="56">
        <v>2</v>
      </c>
      <c r="C8" s="57" t="s">
        <v>56</v>
      </c>
      <c r="D8" s="58">
        <v>2</v>
      </c>
      <c r="E8" s="59" t="s">
        <v>27</v>
      </c>
      <c r="F8" s="72" t="s">
        <v>43</v>
      </c>
      <c r="G8" s="127"/>
      <c r="H8" s="60" t="s">
        <v>35</v>
      </c>
      <c r="I8" s="102"/>
      <c r="J8" s="105"/>
      <c r="K8" s="99"/>
      <c r="L8" s="73"/>
      <c r="M8" s="124"/>
      <c r="N8" s="124"/>
      <c r="O8" s="108"/>
      <c r="P8" s="61">
        <f>D8*Q8</f>
        <v>4700</v>
      </c>
      <c r="Q8" s="62">
        <v>2350</v>
      </c>
      <c r="R8" s="133"/>
      <c r="S8" s="63">
        <f>D8*R8</f>
        <v>0</v>
      </c>
      <c r="T8" s="64" t="str">
        <f t="shared" ref="T8:T12" si="1">IF(ISNUMBER(R8), IF(R8&gt;Q8,"NEVYHOVUJE","VYHOVUJE")," ")</f>
        <v xml:space="preserve"> </v>
      </c>
      <c r="U8" s="99"/>
      <c r="V8" s="59" t="s">
        <v>14</v>
      </c>
    </row>
    <row r="9" spans="1:22" ht="233.45" customHeight="1" x14ac:dyDescent="0.25">
      <c r="A9" s="20"/>
      <c r="B9" s="56">
        <v>3</v>
      </c>
      <c r="C9" s="57" t="s">
        <v>44</v>
      </c>
      <c r="D9" s="58">
        <v>1</v>
      </c>
      <c r="E9" s="59" t="s">
        <v>27</v>
      </c>
      <c r="F9" s="72" t="s">
        <v>45</v>
      </c>
      <c r="G9" s="127"/>
      <c r="H9" s="131"/>
      <c r="I9" s="102"/>
      <c r="J9" s="105"/>
      <c r="K9" s="99"/>
      <c r="L9" s="70" t="s">
        <v>42</v>
      </c>
      <c r="M9" s="124"/>
      <c r="N9" s="124"/>
      <c r="O9" s="108"/>
      <c r="P9" s="61">
        <f>D9*Q9</f>
        <v>16920</v>
      </c>
      <c r="Q9" s="62">
        <v>16920</v>
      </c>
      <c r="R9" s="133"/>
      <c r="S9" s="63">
        <f>D9*R9</f>
        <v>0</v>
      </c>
      <c r="T9" s="64" t="str">
        <f t="shared" ref="T9:T11" si="2">IF(ISNUMBER(R9), IF(R9&gt;Q9,"NEVYHOVUJE","VYHOVUJE")," ")</f>
        <v xml:space="preserve"> </v>
      </c>
      <c r="U9" s="99"/>
      <c r="V9" s="59" t="s">
        <v>11</v>
      </c>
    </row>
    <row r="10" spans="1:22" ht="294.60000000000002" customHeight="1" x14ac:dyDescent="0.25">
      <c r="A10" s="20"/>
      <c r="B10" s="56">
        <v>4</v>
      </c>
      <c r="C10" s="57" t="s">
        <v>46</v>
      </c>
      <c r="D10" s="58">
        <v>1</v>
      </c>
      <c r="E10" s="59" t="s">
        <v>27</v>
      </c>
      <c r="F10" s="72" t="s">
        <v>47</v>
      </c>
      <c r="G10" s="127"/>
      <c r="H10" s="131"/>
      <c r="I10" s="102"/>
      <c r="J10" s="105"/>
      <c r="K10" s="99"/>
      <c r="L10" s="70" t="s">
        <v>48</v>
      </c>
      <c r="M10" s="124"/>
      <c r="N10" s="124"/>
      <c r="O10" s="108"/>
      <c r="P10" s="61">
        <f>D10*Q10</f>
        <v>54346</v>
      </c>
      <c r="Q10" s="62">
        <v>54346</v>
      </c>
      <c r="R10" s="133"/>
      <c r="S10" s="63">
        <f>D10*R10</f>
        <v>0</v>
      </c>
      <c r="T10" s="64" t="str">
        <f t="shared" si="2"/>
        <v xml:space="preserve"> </v>
      </c>
      <c r="U10" s="99"/>
      <c r="V10" s="59" t="s">
        <v>12</v>
      </c>
    </row>
    <row r="11" spans="1:22" ht="103.15" customHeight="1" thickBot="1" x14ac:dyDescent="0.3">
      <c r="A11" s="20"/>
      <c r="B11" s="82">
        <v>5</v>
      </c>
      <c r="C11" s="83" t="s">
        <v>54</v>
      </c>
      <c r="D11" s="84">
        <v>3</v>
      </c>
      <c r="E11" s="85" t="s">
        <v>27</v>
      </c>
      <c r="F11" s="95" t="s">
        <v>55</v>
      </c>
      <c r="G11" s="128"/>
      <c r="H11" s="86" t="s">
        <v>35</v>
      </c>
      <c r="I11" s="103"/>
      <c r="J11" s="106"/>
      <c r="K11" s="100"/>
      <c r="L11" s="87"/>
      <c r="M11" s="125"/>
      <c r="N11" s="125"/>
      <c r="O11" s="109"/>
      <c r="P11" s="88">
        <f>D11*Q11</f>
        <v>21810</v>
      </c>
      <c r="Q11" s="89">
        <v>7270</v>
      </c>
      <c r="R11" s="134"/>
      <c r="S11" s="90">
        <f>D11*R11</f>
        <v>0</v>
      </c>
      <c r="T11" s="91" t="str">
        <f t="shared" si="2"/>
        <v xml:space="preserve"> </v>
      </c>
      <c r="U11" s="100"/>
      <c r="V11" s="85" t="s">
        <v>14</v>
      </c>
    </row>
    <row r="12" spans="1:22" ht="395.45" customHeight="1" thickBot="1" x14ac:dyDescent="0.3">
      <c r="A12" s="20"/>
      <c r="B12" s="74">
        <v>6</v>
      </c>
      <c r="C12" s="75" t="s">
        <v>53</v>
      </c>
      <c r="D12" s="76">
        <v>1</v>
      </c>
      <c r="E12" s="77" t="s">
        <v>27</v>
      </c>
      <c r="F12" s="94" t="s">
        <v>52</v>
      </c>
      <c r="G12" s="129"/>
      <c r="H12" s="129"/>
      <c r="I12" s="92" t="s">
        <v>37</v>
      </c>
      <c r="J12" s="92" t="s">
        <v>33</v>
      </c>
      <c r="K12" s="92" t="s">
        <v>51</v>
      </c>
      <c r="L12" s="65"/>
      <c r="M12" s="93" t="s">
        <v>49</v>
      </c>
      <c r="N12" s="93" t="s">
        <v>50</v>
      </c>
      <c r="O12" s="68">
        <v>60</v>
      </c>
      <c r="P12" s="78">
        <f>D12*Q12</f>
        <v>8400</v>
      </c>
      <c r="Q12" s="79">
        <v>8400</v>
      </c>
      <c r="R12" s="135"/>
      <c r="S12" s="80">
        <f>D12*R12</f>
        <v>0</v>
      </c>
      <c r="T12" s="81" t="str">
        <f t="shared" si="1"/>
        <v xml:space="preserve"> </v>
      </c>
      <c r="U12" s="67"/>
      <c r="V12" s="77" t="s">
        <v>13</v>
      </c>
    </row>
    <row r="13" spans="1:22" ht="17.45" customHeight="1" thickTop="1" thickBot="1" x14ac:dyDescent="0.3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51.75" customHeight="1" thickTop="1" thickBot="1" x14ac:dyDescent="0.3">
      <c r="B14" s="117" t="s">
        <v>31</v>
      </c>
      <c r="C14" s="117"/>
      <c r="D14" s="117"/>
      <c r="E14" s="117"/>
      <c r="F14" s="117"/>
      <c r="G14" s="117"/>
      <c r="H14" s="47"/>
      <c r="I14" s="47"/>
      <c r="J14" s="21"/>
      <c r="K14" s="21"/>
      <c r="L14" s="7"/>
      <c r="M14" s="7"/>
      <c r="N14" s="7"/>
      <c r="O14" s="22"/>
      <c r="P14" s="22"/>
      <c r="Q14" s="23" t="s">
        <v>9</v>
      </c>
      <c r="R14" s="114" t="s">
        <v>10</v>
      </c>
      <c r="S14" s="115"/>
      <c r="T14" s="116"/>
      <c r="U14" s="24"/>
      <c r="V14" s="25"/>
    </row>
    <row r="15" spans="1:22" ht="50.45" customHeight="1" thickTop="1" thickBot="1" x14ac:dyDescent="0.3">
      <c r="B15" s="118" t="s">
        <v>29</v>
      </c>
      <c r="C15" s="118"/>
      <c r="D15" s="118"/>
      <c r="E15" s="118"/>
      <c r="F15" s="118"/>
      <c r="G15" s="118"/>
      <c r="H15" s="118"/>
      <c r="I15" s="26"/>
      <c r="L15" s="9"/>
      <c r="M15" s="9"/>
      <c r="N15" s="9"/>
      <c r="O15" s="27"/>
      <c r="P15" s="27"/>
      <c r="Q15" s="28">
        <f>SUM(P7:P12)</f>
        <v>231226</v>
      </c>
      <c r="R15" s="111">
        <f>SUM(S7:S12)</f>
        <v>0</v>
      </c>
      <c r="S15" s="112"/>
      <c r="T15" s="113"/>
    </row>
    <row r="16" spans="1:22" ht="15.75" thickTop="1" x14ac:dyDescent="0.25">
      <c r="B16" s="110" t="s">
        <v>30</v>
      </c>
      <c r="C16" s="110"/>
      <c r="D16" s="110"/>
      <c r="E16" s="110"/>
      <c r="F16" s="110"/>
      <c r="G16" s="110"/>
      <c r="H16" s="97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97"/>
      <c r="H17" s="97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97"/>
      <c r="H18" s="97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97"/>
      <c r="H19" s="9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97"/>
      <c r="H20" s="9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97"/>
      <c r="H22" s="9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97"/>
      <c r="H23" s="9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97"/>
      <c r="H24" s="9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97"/>
      <c r="H25" s="9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97"/>
      <c r="H26" s="9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97"/>
      <c r="H27" s="9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97"/>
      <c r="H28" s="9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97"/>
      <c r="H29" s="9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97"/>
      <c r="H30" s="9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97"/>
      <c r="H31" s="9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97"/>
      <c r="H32" s="9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7"/>
      <c r="H33" s="9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7"/>
      <c r="H34" s="9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7"/>
      <c r="H35" s="9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7"/>
      <c r="H36" s="9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7"/>
      <c r="H37" s="9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7"/>
      <c r="H38" s="9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7"/>
      <c r="H39" s="9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7"/>
      <c r="H40" s="9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7"/>
      <c r="H41" s="9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7"/>
      <c r="H42" s="9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7"/>
      <c r="H43" s="9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7"/>
      <c r="H44" s="9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7"/>
      <c r="H45" s="9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7"/>
      <c r="H46" s="9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7"/>
      <c r="H47" s="9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7"/>
      <c r="H48" s="9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7"/>
      <c r="H49" s="9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7"/>
      <c r="H50" s="9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7"/>
      <c r="H51" s="9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7"/>
      <c r="H52" s="9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7"/>
      <c r="H53" s="9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7"/>
      <c r="H54" s="9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7"/>
      <c r="H55" s="9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7"/>
      <c r="H56" s="9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7"/>
      <c r="H57" s="9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7"/>
      <c r="H58" s="9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7"/>
      <c r="H59" s="9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7"/>
      <c r="H60" s="9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7"/>
      <c r="H61" s="9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7"/>
      <c r="H62" s="9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7"/>
      <c r="H63" s="9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7"/>
      <c r="H64" s="9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7"/>
      <c r="H65" s="9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7"/>
      <c r="H66" s="9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7"/>
      <c r="H67" s="9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7"/>
      <c r="H68" s="9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7"/>
      <c r="H69" s="9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7"/>
      <c r="H70" s="9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7"/>
      <c r="H71" s="9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7"/>
      <c r="H72" s="9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7"/>
      <c r="H73" s="9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7"/>
      <c r="H74" s="9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7"/>
      <c r="H75" s="9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7"/>
      <c r="H76" s="9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7"/>
      <c r="H77" s="9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7"/>
      <c r="H78" s="9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7"/>
      <c r="H79" s="9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7"/>
      <c r="H80" s="9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7"/>
      <c r="H81" s="9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7"/>
      <c r="H82" s="9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7"/>
      <c r="H83" s="9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7"/>
      <c r="H84" s="9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7"/>
      <c r="H85" s="9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7"/>
      <c r="H86" s="9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7"/>
      <c r="H87" s="9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7"/>
      <c r="H88" s="9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7"/>
      <c r="H89" s="9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7"/>
      <c r="H90" s="9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7"/>
      <c r="H91" s="9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7"/>
      <c r="H92" s="9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7"/>
      <c r="H93" s="9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7"/>
      <c r="H94" s="9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7"/>
      <c r="H95" s="9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7"/>
      <c r="H96" s="9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7"/>
      <c r="H97" s="9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7"/>
      <c r="H98" s="97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7"/>
      <c r="H99" s="97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7"/>
      <c r="H100" s="97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7"/>
      <c r="H101" s="97"/>
      <c r="I101" s="11"/>
      <c r="J101" s="11"/>
      <c r="K101" s="11"/>
      <c r="L101" s="11"/>
      <c r="M101" s="11"/>
      <c r="N101" s="6"/>
      <c r="O101" s="6"/>
      <c r="P101" s="6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</sheetData>
  <sheetProtection algorithmName="SHA-512" hashValue="P0S58JmVyDqkB+8E01st3yB43AlHGA91yrtI17KhElhQcbW935FlEd58lRLF/N6EkxKqXKRkOGbXSDjDmOzNLw==" saltValue="lzmYrJHR4OzhOXRYZIyPRg==" spinCount="100000" sheet="1" objects="1" scenarios="1"/>
  <mergeCells count="14">
    <mergeCell ref="B1:D1"/>
    <mergeCell ref="G5:H5"/>
    <mergeCell ref="M7:M11"/>
    <mergeCell ref="N7:N11"/>
    <mergeCell ref="B16:G16"/>
    <mergeCell ref="R15:T15"/>
    <mergeCell ref="R14:T14"/>
    <mergeCell ref="B14:G14"/>
    <mergeCell ref="B15:H15"/>
    <mergeCell ref="U7:U11"/>
    <mergeCell ref="I7:I11"/>
    <mergeCell ref="J7:J11"/>
    <mergeCell ref="K7:K11"/>
    <mergeCell ref="O7:O11"/>
  </mergeCells>
  <conditionalFormatting sqref="D7:D12 B7:B12">
    <cfRule type="containsBlanks" dxfId="19" priority="68">
      <formula>LEN(TRIM(B7))=0</formula>
    </cfRule>
  </conditionalFormatting>
  <conditionalFormatting sqref="B7:B12">
    <cfRule type="cellIs" dxfId="18" priority="65" operator="greaterThanOrEqual">
      <formula>1</formula>
    </cfRule>
  </conditionalFormatting>
  <conditionalFormatting sqref="T7:T12">
    <cfRule type="cellIs" dxfId="17" priority="52" operator="equal">
      <formula>"VYHOVUJE"</formula>
    </cfRule>
  </conditionalFormatting>
  <conditionalFormatting sqref="T7:T12">
    <cfRule type="cellIs" dxfId="16" priority="51" operator="equal">
      <formula>"NEVYHOVUJE"</formula>
    </cfRule>
  </conditionalFormatting>
  <conditionalFormatting sqref="G7:H7 G8 G11:G12 R7:R12 G9:H10">
    <cfRule type="containsBlanks" dxfId="15" priority="45">
      <formula>LEN(TRIM(G7))=0</formula>
    </cfRule>
  </conditionalFormatting>
  <conditionalFormatting sqref="G7:H7 G8 G11:G12 R7:R12 G9:H10">
    <cfRule type="notContainsBlanks" dxfId="14" priority="43">
      <formula>LEN(TRIM(G7))&gt;0</formula>
    </cfRule>
  </conditionalFormatting>
  <conditionalFormatting sqref="G7:H7 G8 G11:G12 G9:H10 R7:R12">
    <cfRule type="notContainsBlanks" dxfId="13" priority="42">
      <formula>LEN(TRIM(G7))&gt;0</formula>
    </cfRule>
  </conditionalFormatting>
  <conditionalFormatting sqref="G7:H7 G8 G11:G12 G9:H10">
    <cfRule type="notContainsBlanks" dxfId="12" priority="41">
      <formula>LEN(TRIM(G7))&gt;0</formula>
    </cfRule>
  </conditionalFormatting>
  <conditionalFormatting sqref="H8">
    <cfRule type="containsBlanks" dxfId="11" priority="12">
      <formula>LEN(TRIM(H8))=0</formula>
    </cfRule>
  </conditionalFormatting>
  <conditionalFormatting sqref="H8">
    <cfRule type="notContainsBlanks" dxfId="10" priority="11">
      <formula>LEN(TRIM(H8))&gt;0</formula>
    </cfRule>
  </conditionalFormatting>
  <conditionalFormatting sqref="H8">
    <cfRule type="notContainsBlanks" dxfId="9" priority="10">
      <formula>LEN(TRIM(H8))&gt;0</formula>
    </cfRule>
  </conditionalFormatting>
  <conditionalFormatting sqref="H8">
    <cfRule type="notContainsBlanks" dxfId="8" priority="9">
      <formula>LEN(TRIM(H8))&gt;0</formula>
    </cfRule>
  </conditionalFormatting>
  <conditionalFormatting sqref="H11">
    <cfRule type="containsBlanks" dxfId="7" priority="8">
      <formula>LEN(TRIM(H11))=0</formula>
    </cfRule>
  </conditionalFormatting>
  <conditionalFormatting sqref="H11">
    <cfRule type="notContainsBlanks" dxfId="6" priority="7">
      <formula>LEN(TRIM(H11))&gt;0</formula>
    </cfRule>
  </conditionalFormatting>
  <conditionalFormatting sqref="H11">
    <cfRule type="notContainsBlanks" dxfId="5" priority="6">
      <formula>LEN(TRIM(H11))&gt;0</formula>
    </cfRule>
  </conditionalFormatting>
  <conditionalFormatting sqref="H11">
    <cfRule type="notContainsBlanks" dxfId="4" priority="5">
      <formula>LEN(TRIM(H11))&gt;0</formula>
    </cfRule>
  </conditionalFormatting>
  <conditionalFormatting sqref="H12">
    <cfRule type="containsBlanks" dxfId="3" priority="4">
      <formula>LEN(TRIM(H12))=0</formula>
    </cfRule>
  </conditionalFormatting>
  <conditionalFormatting sqref="H12">
    <cfRule type="notContainsBlanks" dxfId="2" priority="3">
      <formula>LEN(TRIM(H12))&gt;0</formula>
    </cfRule>
  </conditionalFormatting>
  <conditionalFormatting sqref="H12">
    <cfRule type="notContainsBlanks" dxfId="1" priority="2">
      <formula>LEN(TRIM(H12))&gt;0</formula>
    </cfRule>
  </conditionalFormatting>
  <conditionalFormatting sqref="H12">
    <cfRule type="notContainsBlanks" dxfId="0" priority="1">
      <formula>LEN(TRIM(H12))&gt;0</formula>
    </cfRule>
  </conditionalFormatting>
  <dataValidations count="2">
    <dataValidation type="list" allowBlank="1" showInputMessage="1" showErrorMessage="1" sqref="J7" xr:uid="{E29ABA58-E623-4708-BD17-CB8325B46133}">
      <formula1>"ANO,NE"</formula1>
    </dataValidation>
    <dataValidation type="list" showInputMessage="1" showErrorMessage="1" sqref="E7:E12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2022-05-26T06:01:07Z</cp:lastPrinted>
  <dcterms:created xsi:type="dcterms:W3CDTF">2014-03-05T12:43:32Z</dcterms:created>
  <dcterms:modified xsi:type="dcterms:W3CDTF">2022-05-26T07:14:35Z</dcterms:modified>
</cp:coreProperties>
</file>