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152 - 16.5. - ZCU - AV technika (II.) 017-2022\"/>
    </mc:Choice>
  </mc:AlternateContent>
  <xr:revisionPtr revIDLastSave="0" documentId="13_ncr:1_{CAC52000-64F5-4002-9109-72E0E54FA8AA}" xr6:coauthVersionLast="47" xr6:coauthVersionMax="47" xr10:uidLastSave="{00000000-0000-0000-0000-000000000000}"/>
  <bookViews>
    <workbookView xWindow="-12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9" i="1" l="1"/>
  <c r="R10" i="1"/>
  <c r="R8" i="1"/>
  <c r="O9" i="1"/>
  <c r="O10" i="1"/>
  <c r="R7" i="1"/>
  <c r="S8" i="1"/>
  <c r="O8" i="1"/>
  <c r="O7" i="1"/>
  <c r="P13" i="1" l="1"/>
  <c r="R9" i="1"/>
  <c r="Q13" i="1" s="1"/>
  <c r="S10" i="1"/>
  <c r="S7" i="1"/>
</calcChain>
</file>

<file path=xl/sharedStrings.xml><?xml version="1.0" encoding="utf-8"?>
<sst xmlns="http://schemas.openxmlformats.org/spreadsheetml/2006/main" count="64" uniqueCount="54">
  <si>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</si>
  <si>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</si>
  <si>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</si>
  <si>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</si>
  <si>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</si>
  <si>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</si>
  <si>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</si>
  <si>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</si>
  <si>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</si>
  <si>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</si>
  <si>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</si>
  <si>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</si>
  <si>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</si>
  <si>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32332100-0 - Diktafony</t>
  </si>
  <si>
    <t>32341000-5 - Mikrofony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</si>
  <si>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</si>
  <si>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</si>
  <si>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</si>
  <si>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</si>
  <si>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</si>
  <si>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</si>
  <si>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</si>
  <si>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</si>
  <si>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</si>
  <si>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</si>
  <si>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</si>
  <si>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</si>
  <si>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</si>
  <si>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</si>
  <si>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</si>
  <si>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</si>
  <si>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</si>
  <si>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Příloha č. 2 Kupní smlouvy - technická specifikace
Audiovizuální technika (II.) 017 - 2022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</si>
  <si>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</si>
  <si>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</si>
  <si>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t xml:space="preserve">	3107 SGS-2022-034-PhDr. Stočes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</si>
  <si>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</si>
  <si>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Bc. Kristýna Hrbáčková,
Tel.: 37763 6142</t>
  </si>
  <si>
    <t>Chodské náměstí 1,
301 00 Plzeň,
Fakulta pedagogická - Katedra německého jazyka,
místnost CH 306a</t>
  </si>
  <si>
    <t>Diktafon</t>
  </si>
  <si>
    <t>Mikrofon</t>
  </si>
  <si>
    <t>Ukládání ve formátech MP3 a WAV.
Interní paměť min. 8GB.
Slot na microSD k rozšíření paměti.
Li-pol baterie.
Dobíjení pomocí micro USB.
Výdrž až 50 hodin nahrávání na jedno nabití.
Funkce Plug &amp; Play pro připojení k PC.
Konektor pro sluchátka.
Podsvícený displej.
Hmotnost max. 60 g.</t>
  </si>
  <si>
    <t>USB mikrofon s mini stativem (trojnožkou) a POP filtrem (na ohebném držáku).
Možnost využití: ruční nebo stolní.
Bezrezonanční uchycení mikrofonu.
Frekvenční rozsah min. 50 Hz - 16 kHz.
Citlivost -38dB nebo lepší.
Impedance min. 2200 Ohm.
Délka kabelu cca 2,5 m.</t>
  </si>
  <si>
    <t>Dataprojektor</t>
  </si>
  <si>
    <t>Samostatná faktura</t>
  </si>
  <si>
    <t>Filip Bušek, 
Tel.: 37763 5219</t>
  </si>
  <si>
    <t>Univerzitní 22, 
301 00 Plzeň,
Ústav jazykové přípravy, 
místnost UU 306</t>
  </si>
  <si>
    <t>Lampový dataprojektor s maximálním rozlišením min. 1920x1200 px.
Poměr stran 16:10.
Kontrast min. 20 000:1.
Umístění: na strop, na stůl.
Minimální projekční vzdálenost 1 m.
Svítivost min. 3 600 ANSI lm.
Živostnost lampy min. 5 000 h (normal).
Musí disponovat připojením přes HDMI kabel a přes VGA kabel. 
Hmotnost max. 3,5 kg.</t>
  </si>
  <si>
    <t>Kabel HDMI 2.0 k pol.č. 3</t>
  </si>
  <si>
    <t>Video kabel k pol.č. 3.
Konektory HDMI, podpora 4k, prostupnost až 18Gb/S.
Délka min. 1,5 m.</t>
  </si>
  <si>
    <t>Philips DVT2050 (Phil-DVT2050), záruka 24 měsíců</t>
  </si>
  <si>
    <t>Mikrofon Connect IT YouMic s POP filtrem, USB (CMI-8001-BK) černý, záruka 24 měsíců</t>
  </si>
  <si>
    <t>BenQ MW550 (9H.JHT77.13E), záruka 24 měsíců</t>
  </si>
  <si>
    <t>HDMI 2.0b High Speed + Ether. kab., 1,5 metru (kphdm2-015)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</si>
</sst>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2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9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9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3" fillId="4" borderId="13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14" fillId="3" borderId="13" xfId="0" applyNumberFormat="1" applyFont="1" applyFill="1" applyBorder="1" applyAlignment="1">
      <alignment horizontal="center" vertical="center" wrapText="1"/>
    </xf>
    <xf numFmtId="0" fontId="14" fillId="3" borderId="11" xfId="0" applyNumberFormat="1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9" fillId="3" borderId="15" xfId="0" applyFont="1" applyFill="1" applyBorder="1" applyAlignment="1">
      <alignment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4" fillId="3" borderId="15" xfId="0" applyNumberFormat="1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9" fillId="3" borderId="15" xfId="0" applyNumberFormat="1" applyFon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9" fillId="3" borderId="18" xfId="0" applyFont="1" applyFill="1" applyBorder="1" applyAlignment="1">
      <alignment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4" fillId="3" borderId="18" xfId="0" applyNumberFormat="1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9" fillId="3" borderId="18" xfId="0" applyNumberFormat="1" applyFon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0" fontId="15" fillId="4" borderId="15" xfId="0" applyFont="1" applyFill="1" applyBorder="1" applyAlignment="1" applyProtection="1">
      <alignment horizontal="center" vertical="center" wrapText="1"/>
      <protection locked="0"/>
    </xf>
    <xf numFmtId="0" fontId="15" fillId="4" borderId="18" xfId="0" applyFont="1" applyFill="1" applyBorder="1" applyAlignment="1" applyProtection="1">
      <alignment horizontal="center" vertical="center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3" borderId="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8">
    <dxf>
      <font>
        <color rgb="FFFF0000"/>
      </font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tabSelected="1" topLeftCell="J9" zoomScaleNormal="100" workbookViewId="0">
      <selection activeCell="P8" sqref="P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8" style="1" customWidth="1"/>
    <col min="7" max="7" width="27.85546875" style="1" customWidth="1"/>
    <col min="8" max="8" width="28.85546875" style="1" customWidth="1"/>
    <col min="9" max="9" width="21.42578125" style="1" customWidth="1"/>
    <col min="10" max="10" width="16.5703125" style="1" customWidth="1"/>
    <col min="11" max="11" width="35" style="5" customWidth="1"/>
    <col min="12" max="12" width="24.28515625" style="5" customWidth="1"/>
    <col min="13" max="13" width="31.14062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4.5703125" style="4" customWidth="1"/>
    <col min="22" max="16384" width="9.140625" style="5"/>
  </cols>
  <sheetData>
    <row r="1" spans="1:21" ht="42.6" customHeight="1" x14ac:dyDescent="0.25">
      <c r="B1" s="98" t="s">
        <v>32</v>
      </c>
      <c r="C1" s="99"/>
      <c r="D1" s="99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73.5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40" t="s">
        <v>5</v>
      </c>
      <c r="H6" s="42" t="s">
        <v>27</v>
      </c>
      <c r="I6" s="34" t="s">
        <v>19</v>
      </c>
      <c r="J6" s="34" t="s">
        <v>20</v>
      </c>
      <c r="K6" s="24" t="s">
        <v>36</v>
      </c>
      <c r="L6" s="38" t="s">
        <v>21</v>
      </c>
      <c r="M6" s="34" t="s">
        <v>22</v>
      </c>
      <c r="N6" s="24" t="s">
        <v>33</v>
      </c>
      <c r="O6" s="34" t="s">
        <v>23</v>
      </c>
      <c r="P6" s="24" t="s">
        <v>6</v>
      </c>
      <c r="Q6" s="25" t="s">
        <v>7</v>
      </c>
      <c r="R6" s="88" t="s">
        <v>8</v>
      </c>
      <c r="S6" s="88" t="s">
        <v>9</v>
      </c>
      <c r="T6" s="34" t="s">
        <v>24</v>
      </c>
      <c r="U6" s="34" t="s">
        <v>25</v>
      </c>
    </row>
    <row r="7" spans="1:21" ht="186" customHeight="1" thickTop="1" x14ac:dyDescent="0.25">
      <c r="A7" s="26"/>
      <c r="B7" s="51">
        <v>1</v>
      </c>
      <c r="C7" s="62" t="s">
        <v>39</v>
      </c>
      <c r="D7" s="52">
        <v>1</v>
      </c>
      <c r="E7" s="61" t="s">
        <v>26</v>
      </c>
      <c r="F7" s="63" t="s">
        <v>41</v>
      </c>
      <c r="G7" s="90" t="s">
        <v>50</v>
      </c>
      <c r="H7" s="57" t="s">
        <v>31</v>
      </c>
      <c r="I7" s="108" t="s">
        <v>44</v>
      </c>
      <c r="J7" s="110" t="s">
        <v>34</v>
      </c>
      <c r="K7" s="112" t="s">
        <v>35</v>
      </c>
      <c r="L7" s="114" t="s">
        <v>37</v>
      </c>
      <c r="M7" s="114" t="s">
        <v>38</v>
      </c>
      <c r="N7" s="59">
        <v>44</v>
      </c>
      <c r="O7" s="53">
        <f>D7*P7</f>
        <v>1650</v>
      </c>
      <c r="P7" s="54">
        <v>1650</v>
      </c>
      <c r="Q7" s="94">
        <v>1650</v>
      </c>
      <c r="R7" s="55">
        <f>D7*Q7</f>
        <v>1650</v>
      </c>
      <c r="S7" s="56" t="str">
        <f t="shared" ref="S7" si="0">IF(ISNUMBER(Q7), IF(Q7&gt;P7,"NEVYHOVUJE","VYHOVUJE")," ")</f>
        <v>VYHOVUJE</v>
      </c>
      <c r="T7" s="123"/>
      <c r="U7" s="61" t="s">
        <v>13</v>
      </c>
    </row>
    <row r="8" spans="1:21" ht="152.25" customHeight="1" thickBot="1" x14ac:dyDescent="0.3">
      <c r="A8" s="26"/>
      <c r="B8" s="64">
        <v>2</v>
      </c>
      <c r="C8" s="65" t="s">
        <v>40</v>
      </c>
      <c r="D8" s="66">
        <v>1</v>
      </c>
      <c r="E8" s="67" t="s">
        <v>26</v>
      </c>
      <c r="F8" s="68" t="s">
        <v>42</v>
      </c>
      <c r="G8" s="91" t="s">
        <v>51</v>
      </c>
      <c r="H8" s="69" t="s">
        <v>31</v>
      </c>
      <c r="I8" s="109"/>
      <c r="J8" s="111"/>
      <c r="K8" s="113"/>
      <c r="L8" s="115"/>
      <c r="M8" s="115"/>
      <c r="N8" s="70">
        <v>44</v>
      </c>
      <c r="O8" s="71">
        <f>D8*P8</f>
        <v>400</v>
      </c>
      <c r="P8" s="72">
        <v>400</v>
      </c>
      <c r="Q8" s="95">
        <v>400</v>
      </c>
      <c r="R8" s="73">
        <f>D8*Q8</f>
        <v>400</v>
      </c>
      <c r="S8" s="74" t="str">
        <f t="shared" ref="S8" si="1">IF(ISNUMBER(Q8), IF(Q8&gt;P8,"NEVYHOVUJE","VYHOVUJE")," ")</f>
        <v>VYHOVUJE</v>
      </c>
      <c r="T8" s="124"/>
      <c r="U8" s="89" t="s">
        <v>14</v>
      </c>
    </row>
    <row r="9" spans="1:21" ht="168.75" customHeight="1" x14ac:dyDescent="0.25">
      <c r="A9" s="26"/>
      <c r="B9" s="75">
        <v>3</v>
      </c>
      <c r="C9" s="76" t="s">
        <v>43</v>
      </c>
      <c r="D9" s="77">
        <v>1</v>
      </c>
      <c r="E9" s="78" t="s">
        <v>26</v>
      </c>
      <c r="F9" s="79" t="s">
        <v>47</v>
      </c>
      <c r="G9" s="92" t="s">
        <v>52</v>
      </c>
      <c r="H9" s="80" t="s">
        <v>31</v>
      </c>
      <c r="I9" s="116" t="s">
        <v>44</v>
      </c>
      <c r="J9" s="116" t="s">
        <v>31</v>
      </c>
      <c r="K9" s="118"/>
      <c r="L9" s="116" t="s">
        <v>45</v>
      </c>
      <c r="M9" s="116" t="s">
        <v>46</v>
      </c>
      <c r="N9" s="81">
        <v>21</v>
      </c>
      <c r="O9" s="82">
        <f>D9*P9</f>
        <v>9500</v>
      </c>
      <c r="P9" s="83">
        <v>9500</v>
      </c>
      <c r="Q9" s="96">
        <v>9212</v>
      </c>
      <c r="R9" s="84">
        <f>D9*Q9</f>
        <v>9212</v>
      </c>
      <c r="S9" s="85" t="str">
        <f t="shared" ref="S9:S10" si="2">IF(ISNUMBER(Q9), IF(Q9&gt;P9,"NEVYHOVUJE","VYHOVUJE")," ")</f>
        <v>VYHOVUJE</v>
      </c>
      <c r="T9" s="78"/>
      <c r="U9" s="78" t="s">
        <v>12</v>
      </c>
    </row>
    <row r="10" spans="1:21" ht="152.25" customHeight="1" thickBot="1" x14ac:dyDescent="0.3">
      <c r="A10" s="26"/>
      <c r="B10" s="43">
        <v>4</v>
      </c>
      <c r="C10" s="86" t="s">
        <v>48</v>
      </c>
      <c r="D10" s="45">
        <v>1</v>
      </c>
      <c r="E10" s="44" t="s">
        <v>26</v>
      </c>
      <c r="F10" s="58" t="s">
        <v>49</v>
      </c>
      <c r="G10" s="93" t="s">
        <v>53</v>
      </c>
      <c r="H10" s="46" t="s">
        <v>31</v>
      </c>
      <c r="I10" s="117"/>
      <c r="J10" s="117"/>
      <c r="K10" s="119"/>
      <c r="L10" s="120"/>
      <c r="M10" s="117"/>
      <c r="N10" s="60">
        <v>21</v>
      </c>
      <c r="O10" s="47">
        <f>D10*P10</f>
        <v>199</v>
      </c>
      <c r="P10" s="48">
        <v>199</v>
      </c>
      <c r="Q10" s="97">
        <v>150</v>
      </c>
      <c r="R10" s="49">
        <f>D10*Q10</f>
        <v>150</v>
      </c>
      <c r="S10" s="50" t="str">
        <f t="shared" si="2"/>
        <v>VYHOVUJE</v>
      </c>
      <c r="T10" s="44"/>
      <c r="U10" s="44" t="s">
        <v>15</v>
      </c>
    </row>
    <row r="11" spans="1:21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M11" s="5"/>
      <c r="N11" s="5"/>
      <c r="O11" s="5"/>
      <c r="R11" s="39"/>
    </row>
    <row r="12" spans="1:21" ht="49.5" customHeight="1" thickTop="1" thickBot="1" x14ac:dyDescent="0.3">
      <c r="B12" s="100" t="s">
        <v>30</v>
      </c>
      <c r="C12" s="101"/>
      <c r="D12" s="101"/>
      <c r="E12" s="101"/>
      <c r="F12" s="101"/>
      <c r="G12" s="101"/>
      <c r="H12" s="87"/>
      <c r="I12" s="27"/>
      <c r="J12" s="27"/>
      <c r="K12" s="27"/>
      <c r="L12" s="8"/>
      <c r="M12" s="8"/>
      <c r="N12" s="28"/>
      <c r="O12" s="28"/>
      <c r="P12" s="29" t="s">
        <v>10</v>
      </c>
      <c r="Q12" s="102" t="s">
        <v>11</v>
      </c>
      <c r="R12" s="103"/>
      <c r="S12" s="104"/>
      <c r="T12" s="22"/>
      <c r="U12" s="30"/>
    </row>
    <row r="13" spans="1:21" ht="53.25" customHeight="1" thickTop="1" thickBot="1" x14ac:dyDescent="0.3">
      <c r="B13" s="122" t="s">
        <v>28</v>
      </c>
      <c r="C13" s="122"/>
      <c r="D13" s="122"/>
      <c r="E13" s="122"/>
      <c r="F13" s="122"/>
      <c r="G13" s="122"/>
      <c r="H13" s="122"/>
      <c r="I13" s="31"/>
      <c r="L13" s="12"/>
      <c r="M13" s="12"/>
      <c r="N13" s="32"/>
      <c r="O13" s="32"/>
      <c r="P13" s="33">
        <f>SUM(O7:O10)</f>
        <v>11749</v>
      </c>
      <c r="Q13" s="105">
        <f>SUM(R7:R10)</f>
        <v>11412</v>
      </c>
      <c r="R13" s="106"/>
      <c r="S13" s="107"/>
    </row>
    <row r="14" spans="1:21" ht="15.75" thickTop="1" x14ac:dyDescent="0.25">
      <c r="B14" s="121" t="s">
        <v>29</v>
      </c>
      <c r="C14" s="121"/>
      <c r="D14" s="121"/>
      <c r="E14" s="121"/>
      <c r="F14" s="121"/>
    </row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K/0lr55Sa4DNCsxP1utufgKqoLslUgbUvuDajzVSrHMIbqt6LwRgjmmT/fAI+ydSGEvRKik40H24xiJBd16cqw==" saltValue="ob+lFz2pvAVNU24glncT4w==" spinCount="100000" sheet="1" objects="1" scenarios="1"/>
  <mergeCells count="17">
    <mergeCell ref="B14:F14"/>
    <mergeCell ref="B13:H13"/>
    <mergeCell ref="M7:M8"/>
    <mergeCell ref="T7:T8"/>
    <mergeCell ref="B1:D1"/>
    <mergeCell ref="B12:G12"/>
    <mergeCell ref="Q12:S12"/>
    <mergeCell ref="Q13:S13"/>
    <mergeCell ref="I7:I8"/>
    <mergeCell ref="J7:J8"/>
    <mergeCell ref="K7:K8"/>
    <mergeCell ref="L7:L8"/>
    <mergeCell ref="I9:I10"/>
    <mergeCell ref="J9:J10"/>
    <mergeCell ref="K9:K10"/>
    <mergeCell ref="L9:L10"/>
    <mergeCell ref="M9:M10"/>
  </mergeCells>
  <conditionalFormatting sqref="S7:S10">
    <cfRule type="cellIs" dxfId="7" priority="64" operator="equal">
      <formula>"VYHOVUJE"</formula>
    </cfRule>
  </conditionalFormatting>
  <conditionalFormatting sqref="S7:S10">
    <cfRule type="cellIs" dxfId="6" priority="63" operator="equal">
      <formula>"NEVYHOVUJE"</formula>
    </cfRule>
  </conditionalFormatting>
  <conditionalFormatting sqref="Q7:Q10 G7:H10">
    <cfRule type="containsBlanks" dxfId="5" priority="44">
      <formula>LEN(TRIM(G7))=0</formula>
    </cfRule>
  </conditionalFormatting>
  <conditionalFormatting sqref="G7:H10 Q7:Q10">
    <cfRule type="notContainsBlanks" dxfId="4" priority="42">
      <formula>LEN(TRIM(G7))&gt;0</formula>
    </cfRule>
  </conditionalFormatting>
  <conditionalFormatting sqref="G7:H10 Q7:Q10">
    <cfRule type="notContainsBlanks" dxfId="3" priority="41">
      <formula>LEN(TRIM(G7))&gt;0</formula>
    </cfRule>
  </conditionalFormatting>
  <conditionalFormatting sqref="G7:H10">
    <cfRule type="notContainsBlanks" dxfId="2" priority="40">
      <formula>LEN(TRIM(G7))&gt;0</formula>
    </cfRule>
  </conditionalFormatting>
  <conditionalFormatting sqref="D7:D10">
    <cfRule type="containsBlanks" dxfId="1" priority="1">
      <formula>LEN(TRIM(D7))=0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0" xr:uid="{FEE879A1-3785-4154-A7E4-C2775DBC6DD4}">
      <formula1>"ks,bal,sada,"</formula1>
    </dataValidation>
    <dataValidation type="list" allowBlank="1" showInputMessage="1" showErrorMessage="1" sqref="U7 U10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2022-04-27T07:25:45Z</cp:lastPrinted>
  <dcterms:created xsi:type="dcterms:W3CDTF">2014-03-05T12:43:32Z</dcterms:created>
  <dcterms:modified xsi:type="dcterms:W3CDTF">2022-05-11T09:31:19Z</dcterms:modified>
</cp:coreProperties>
</file>