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/>
  <mc:AlternateContent xmlns:mc="http://schemas.openxmlformats.org/markup-compatibility/2006">
    <mc:Choice Requires="x15">
      <x15ac:absPath xmlns:x15ac="http://schemas.microsoft.com/office/spreadsheetml/2010/11/ac" url="D:\O\AV\018\1 výzva\"/>
    </mc:Choice>
  </mc:AlternateContent>
  <xr:revisionPtr revIDLastSave="0" documentId="13_ncr:1_{CC1B96DB-DD00-48E1-8181-D7B13F8C427E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</workbook>
</file>

<file path=xl/calcChain.xml><?xml version="1.0" encoding="utf-8"?>
<calcChain xmlns="http://schemas.openxmlformats.org/spreadsheetml/2006/main">
  <c r="T9" i="1" l="1"/>
  <c r="P9" i="1"/>
  <c r="S7" i="1"/>
  <c r="P7" i="1"/>
  <c r="Q12" i="1" l="1"/>
  <c r="S9" i="1"/>
  <c r="R12" i="1" s="1"/>
  <c r="T7" i="1"/>
</calcChain>
</file>

<file path=xl/sharedStrings.xml><?xml version="1.0" encoding="utf-8"?>
<sst xmlns="http://schemas.openxmlformats.org/spreadsheetml/2006/main" count="48" uniqueCount="46">
  <si>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</si>
  <si>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</si>
  <si>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</si>
  <si>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</si>
  <si>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</si>
  <si>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</si>
  <si>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</si>
  <si>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</si>
  <si>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</si>
  <si>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</si>
  <si>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</si>
  <si>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</si>
  <si>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32322000-6 - Multimediální přístroje</t>
  </si>
  <si>
    <t>32351300-1 - Příslušenství audiosystémů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</si>
  <si>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</si>
  <si>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</si>
  <si>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</si>
  <si>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</si>
  <si>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</si>
  <si>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</si>
  <si>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</si>
  <si>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</si>
  <si>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</si>
  <si>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</si>
  <si>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</si>
  <si>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</si>
  <si>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</si>
  <si>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</si>
  <si>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</si>
  <si>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</si>
  <si>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</si>
  <si>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</si>
  <si>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018 - 2022</t>
  </si>
  <si>
    <t>Server pro digitální laboratoř</t>
  </si>
  <si>
    <t>Název projektu: ERDF II projekt Západočeské univerzity v Plzni
Číslo projektu: CZ.02.2.67/0.0/0.0/18_057/0013247</t>
  </si>
  <si>
    <t>Bc. Václav Křepel,
Tel.: 725 816 890,
37763 5009</t>
  </si>
  <si>
    <t>Sedláčkova 38,
301 00 Plzeň,
Fakulta filozofická - Děkanát,
místnost SO 204</t>
  </si>
  <si>
    <t xml:space="preserve">Systém digitální jazykové laboratoře </t>
  </si>
  <si>
    <t>sada</t>
  </si>
  <si>
    <t>Společná faktura</t>
  </si>
  <si>
    <t>do 31.7.2022</t>
  </si>
  <si>
    <t>Termín dodání</t>
  </si>
  <si>
    <r>
      <rPr>
        <b/>
        <sz val="11"/>
        <color theme="1"/>
        <rFont val="Calibri"/>
        <family val="2"/>
        <charset val="238"/>
        <scheme val="minor"/>
      </rPr>
      <t>Požadovaná záruční lhůta na server i na monitor</t>
    </r>
    <r>
      <rPr>
        <sz val="11"/>
        <color theme="1"/>
        <rFont val="Calibri"/>
        <family val="2"/>
        <charset val="238"/>
        <scheme val="minor"/>
      </rPr>
      <t xml:space="preserve"> je minimálně 5 let poskytovaná výrobcem. 
Forma servisu na celou sestavu je požadována do jednoho pracovního dne u zákazníka (5Y NBD on-site).
</t>
    </r>
    <r>
      <rPr>
        <b/>
        <sz val="11"/>
        <color theme="1"/>
        <rFont val="Calibri"/>
        <family val="2"/>
        <charset val="238"/>
        <scheme val="minor"/>
      </rPr>
      <t>Zvláštní požadavky na realizaci a dodavatele</t>
    </r>
    <r>
      <rPr>
        <sz val="11"/>
        <color theme="1"/>
        <rFont val="Calibri"/>
        <family val="2"/>
        <charset val="238"/>
        <scheme val="minor"/>
      </rPr>
      <t>:
- zkušenost s realizací min. 5 jazykových laboratoří stejného rozsahu a typu v min. počtu 16+ žáků/studentů, hlavní člověk (šéftechnik) odpovědný za montáž a instalaci a rozběh musí být v zaměstnaneckém poměru dodavatele po dobu min. 5 let</t>
    </r>
  </si>
  <si>
    <r>
      <t xml:space="preserve">Viz
</t>
    </r>
    <r>
      <rPr>
        <b/>
        <sz val="11"/>
        <color rgb="FFFF0000"/>
        <rFont val="Calibri"/>
        <family val="2"/>
        <charset val="238"/>
        <scheme val="minor"/>
      </rPr>
      <t>Příloha č. 3 Kupní smlouvy - technická specifikace_AVT (II.)-018-2022.pdf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Systém digitální jazykové laboratoře musí být kompatibilní s pol.č. 1 -  se serverem pro digitální jazykovou laboratoř.</t>
    </r>
  </si>
  <si>
    <r>
      <t xml:space="preserve">Požadavky na </t>
    </r>
    <r>
      <rPr>
        <b/>
        <sz val="11"/>
        <color theme="1"/>
        <rFont val="Calibri"/>
        <family val="2"/>
        <charset val="238"/>
        <scheme val="minor"/>
      </rPr>
      <t>Server pro digitální jazykovou laboratoř včetně monitoru</t>
    </r>
    <r>
      <rPr>
        <sz val="11"/>
        <color theme="1"/>
        <rFont val="Calibri"/>
        <family val="2"/>
        <charset val="238"/>
        <scheme val="minor"/>
      </rPr>
      <t xml:space="preserve">:
Skříň v provedení MiniTower.
Procesor: dvanáctijádrový dosahuje min. 31 670 bodů v PassMark, podpora virtualizace, automatické přetaktování, TDP max. 65W.
RAM: min. 16GB (2x8) min. 3200 MHz frekvence paměti.
Paměťové sloty: min. 2 (1 volný).
Úložiště: min. 256GB, druh SSD + 4TB HDD.
OS: Windows 11 PRO s Downgrade na Windows 10 - OS Windows požadujeme z důvodu kompatibility s interními aplikacemi ZČU (Stag, Magion,...).
Podpora ovladačů pro Windows 10 PRO (64-bit), kompatibilní s Windows 11.
Podpora prostřednictvím internetu musí umožňovat stahování ovladačů a manuálu z internetu adresně pro konkrétní zadaný typ (sériové číslo) zařízení. 
Dodávka musí obsahovat nosič s instalací operačního systému dodaného v zařízení.
Skříň nesmí být plombovaná a musí umožňovat beznástrojové otevření. 
CZ klávesnice s integrovanou čtečkou kontaktních čipových karet od stejného výrobce jako stolní počítač.
Portová výbava:
min. 3x port USB 3.2 (1. generace)
min. 2x port USB 3.2 (2. generace)
min. 1x port USB 3.2 Type-C Gen 2x2
min. 2x port USB 2.0 s funkcí Smart Power-On
min. 1x port USB 2.0 s technologií PowerShare
min. 3x DisplayPort 1.4 
min. 1x přepínací port pro linkový zvukový vstup a výstup
min. 1x univerzální zvukový konektor
min. 1x ethernetový port RJ-45
min. 2x digitální grafický výstup DVI nebo displayport. 
Integrovaná grafická karta s výkonem min. 2 600 bodů na stránce http://www.videocardbenchmark.net.
Záruční doba na media server:
Požadovaná záruční lhůta je minimálně 5 let poskytovaná výrobcem. 
Forma servisu na celou sestavu je požadována do jednoho pracovního dne u zákazníka (5Y NBD on-site).
</t>
    </r>
    <r>
      <rPr>
        <b/>
        <sz val="11"/>
        <color theme="1"/>
        <rFont val="Calibri"/>
        <family val="2"/>
        <charset val="238"/>
        <scheme val="minor"/>
      </rPr>
      <t xml:space="preserve">Monitor: </t>
    </r>
    <r>
      <rPr>
        <sz val="11"/>
        <color theme="1"/>
        <rFont val="Calibri"/>
        <family val="2"/>
        <charset val="238"/>
        <scheme val="minor"/>
      </rPr>
      <t xml:space="preserve">
Velikost úhlopříčky 22", rozlišení Full HD (1920x1080), rozhraní VGA a displayport nebo HDMI min. 1.4, jas min. 250 cd/m2, typ panelu IPS. Formát displeje 16:9.
Displayport nebo HDMI kabel musí byt součástí dodávky.
Záruční doba na monitor: 
Požadovaná záruční lhůta na monitor je minimálně 5 let poskytovaná výrobcem. 
Forma servisu na celou sestavu je požadována do jednoho pracovního dne u zákazníka (5Y NBD on-site). 
</t>
    </r>
    <r>
      <rPr>
        <b/>
        <sz val="11"/>
        <color theme="1"/>
        <rFont val="Calibri"/>
        <family val="2"/>
        <charset val="238"/>
        <scheme val="minor"/>
      </rPr>
      <t>Zvláštní požadavky na realizaci a dodavatele:</t>
    </r>
    <r>
      <rPr>
        <sz val="11"/>
        <color theme="1"/>
        <rFont val="Calibri"/>
        <family val="2"/>
        <charset val="238"/>
        <scheme val="minor"/>
      </rPr>
      <t xml:space="preserve">
- zkušenost s realizací min. 5 jazykových laboratoří stejného rozsahu a typu v min. počtu 16+ žáků/studentů, hlavní člověk (šéftechnik) odpovědný za montáž a instalaci a rozběh musí být v zaměstnaneckém poměru dodavatele po dobu min. 5 let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Server musí být kompatibilní s pol.č. 2 - se systémem digitální jazykové laboraře.</t>
    </r>
  </si>
  <si>
    <r>
      <t xml:space="preserve">Viz
</t>
    </r>
    <r>
      <rPr>
        <b/>
        <sz val="11"/>
        <color theme="1"/>
        <rFont val="Calibri"/>
        <family val="2"/>
        <charset val="238"/>
        <scheme val="minor"/>
      </rPr>
      <t>Příloha č. 3 Kupní smlouvy - technická specifikace_AVT (II.)-018-2022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</si>
</sst>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10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9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 applyProtection="1">
      <alignment horizontal="center" vertical="center" wrapTex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 wrapText="1" indent="1"/>
    </xf>
    <xf numFmtId="0" fontId="3" fillId="3" borderId="14" xfId="0" applyFont="1" applyFill="1" applyBorder="1" applyAlignment="1">
      <alignment horizontal="left" vertical="center" wrapText="1" indent="1"/>
    </xf>
    <xf numFmtId="0" fontId="15" fillId="4" borderId="9" xfId="0" applyFont="1" applyFill="1" applyBorder="1" applyAlignment="1" applyProtection="1">
      <alignment horizontal="center" vertical="center" wrapText="1"/>
      <protection locked="0"/>
    </xf>
    <xf numFmtId="0" fontId="15" fillId="4" borderId="14" xfId="0" applyFont="1" applyFill="1" applyBorder="1" applyAlignment="1" applyProtection="1">
      <alignment horizontal="center" vertical="center" wrapText="1"/>
      <protection locked="0"/>
    </xf>
    <xf numFmtId="0" fontId="23" fillId="4" borderId="9" xfId="0" applyFont="1" applyFill="1" applyBorder="1" applyAlignment="1" applyProtection="1">
      <alignment horizontal="center" vertical="center" wrapText="1"/>
      <protection locked="0"/>
    </xf>
    <xf numFmtId="0" fontId="23" fillId="4" borderId="14" xfId="0" applyFont="1" applyFill="1" applyBorder="1" applyAlignment="1" applyProtection="1">
      <alignment horizontal="center" vertical="center" wrapText="1"/>
      <protection locked="0"/>
    </xf>
    <xf numFmtId="0" fontId="6" fillId="3" borderId="9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164" fontId="0" fillId="0" borderId="9" xfId="0" applyNumberFormat="1" applyBorder="1" applyAlignment="1">
      <alignment horizontal="right" vertical="center" indent="1"/>
    </xf>
    <xf numFmtId="164" fontId="0" fillId="0" borderId="14" xfId="0" applyNumberFormat="1" applyBorder="1" applyAlignment="1">
      <alignment horizontal="right" vertical="center" indent="1"/>
    </xf>
    <xf numFmtId="164" fontId="9" fillId="3" borderId="9" xfId="0" applyNumberFormat="1" applyFont="1" applyFill="1" applyBorder="1" applyAlignment="1">
      <alignment horizontal="right" vertical="center" indent="1"/>
    </xf>
    <xf numFmtId="164" fontId="9" fillId="3" borderId="14" xfId="0" applyNumberFormat="1" applyFont="1" applyFill="1" applyBorder="1" applyAlignment="1">
      <alignment horizontal="right" vertical="center" indent="1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4" fillId="3" borderId="9" xfId="0" applyNumberFormat="1" applyFont="1" applyFill="1" applyBorder="1" applyAlignment="1">
      <alignment horizontal="center" vertical="center" wrapText="1"/>
    </xf>
    <xf numFmtId="0" fontId="14" fillId="3" borderId="11" xfId="0" applyNumberFormat="1" applyFont="1" applyFill="1" applyBorder="1" applyAlignment="1">
      <alignment horizontal="center" vertical="center" wrapText="1"/>
    </xf>
    <xf numFmtId="0" fontId="14" fillId="3" borderId="7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9"/>
  <sheetViews>
    <sheetView tabSelected="1" topLeftCell="G1" zoomScale="57" zoomScaleNormal="57" workbookViewId="0">
      <selection activeCell="R9" sqref="R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49.140625" style="1" customWidth="1"/>
    <col min="7" max="7" width="27.85546875" style="1" customWidth="1"/>
    <col min="8" max="8" width="28.85546875" style="1" customWidth="1"/>
    <col min="9" max="9" width="21.42578125" style="1" customWidth="1"/>
    <col min="10" max="10" width="16.5703125" style="1" customWidth="1"/>
    <col min="11" max="11" width="66.7109375" style="5" customWidth="1"/>
    <col min="12" max="12" width="50.5703125" style="5" customWidth="1"/>
    <col min="13" max="13" width="24.28515625" style="5" customWidth="1"/>
    <col min="14" max="14" width="37.5703125" style="1" customWidth="1"/>
    <col min="15" max="15" width="26" style="1" bestFit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41.5703125" style="4" customWidth="1"/>
    <col min="23" max="16384" width="9.140625" style="5"/>
  </cols>
  <sheetData>
    <row r="1" spans="1:22" ht="42.6" customHeight="1" x14ac:dyDescent="0.25">
      <c r="B1" s="83" t="s">
        <v>32</v>
      </c>
      <c r="C1" s="84"/>
      <c r="D1" s="84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73.5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1" t="s">
        <v>5</v>
      </c>
      <c r="H6" s="43" t="s">
        <v>26</v>
      </c>
      <c r="I6" s="35" t="s">
        <v>17</v>
      </c>
      <c r="J6" s="35" t="s">
        <v>18</v>
      </c>
      <c r="K6" s="24" t="s">
        <v>31</v>
      </c>
      <c r="L6" s="35" t="s">
        <v>19</v>
      </c>
      <c r="M6" s="39" t="s">
        <v>20</v>
      </c>
      <c r="N6" s="35" t="s">
        <v>21</v>
      </c>
      <c r="O6" s="24" t="s">
        <v>41</v>
      </c>
      <c r="P6" s="35" t="s">
        <v>22</v>
      </c>
      <c r="Q6" s="24" t="s">
        <v>6</v>
      </c>
      <c r="R6" s="25" t="s">
        <v>7</v>
      </c>
      <c r="S6" s="54" t="s">
        <v>8</v>
      </c>
      <c r="T6" s="54" t="s">
        <v>9</v>
      </c>
      <c r="U6" s="35" t="s">
        <v>23</v>
      </c>
      <c r="V6" s="35" t="s">
        <v>24</v>
      </c>
    </row>
    <row r="7" spans="1:22" ht="409.5" customHeight="1" thickTop="1" x14ac:dyDescent="0.25">
      <c r="A7" s="26"/>
      <c r="B7" s="63">
        <v>1</v>
      </c>
      <c r="C7" s="65" t="s">
        <v>33</v>
      </c>
      <c r="D7" s="67">
        <v>1</v>
      </c>
      <c r="E7" s="69" t="s">
        <v>25</v>
      </c>
      <c r="F7" s="70" t="s">
        <v>44</v>
      </c>
      <c r="G7" s="72"/>
      <c r="H7" s="74"/>
      <c r="I7" s="79" t="s">
        <v>39</v>
      </c>
      <c r="J7" s="76" t="s">
        <v>30</v>
      </c>
      <c r="K7" s="79" t="s">
        <v>34</v>
      </c>
      <c r="L7" s="61" t="s">
        <v>42</v>
      </c>
      <c r="M7" s="79" t="s">
        <v>35</v>
      </c>
      <c r="N7" s="79" t="s">
        <v>36</v>
      </c>
      <c r="O7" s="103" t="s">
        <v>40</v>
      </c>
      <c r="P7" s="93">
        <f>D7*Q7</f>
        <v>158449</v>
      </c>
      <c r="Q7" s="95">
        <v>158449</v>
      </c>
      <c r="R7" s="97"/>
      <c r="S7" s="99">
        <f>D7*R7</f>
        <v>0</v>
      </c>
      <c r="T7" s="101" t="str">
        <f t="shared" ref="T7" si="0">IF(ISNUMBER(R7), IF(R7&gt;Q7,"NEVYHOVUJE","VYHOVUJE")," ")</f>
        <v xml:space="preserve"> </v>
      </c>
      <c r="U7" s="61"/>
      <c r="V7" s="69" t="s">
        <v>13</v>
      </c>
    </row>
    <row r="8" spans="1:22" ht="237.75" customHeight="1" x14ac:dyDescent="0.25">
      <c r="A8" s="26"/>
      <c r="B8" s="64"/>
      <c r="C8" s="66"/>
      <c r="D8" s="68"/>
      <c r="E8" s="62"/>
      <c r="F8" s="71"/>
      <c r="G8" s="73"/>
      <c r="H8" s="75"/>
      <c r="I8" s="80"/>
      <c r="J8" s="77"/>
      <c r="K8" s="80"/>
      <c r="L8" s="82"/>
      <c r="M8" s="80"/>
      <c r="N8" s="80"/>
      <c r="O8" s="104"/>
      <c r="P8" s="94"/>
      <c r="Q8" s="96"/>
      <c r="R8" s="98"/>
      <c r="S8" s="100"/>
      <c r="T8" s="102"/>
      <c r="U8" s="62"/>
      <c r="V8" s="62"/>
    </row>
    <row r="9" spans="1:22" ht="109.5" customHeight="1" thickBot="1" x14ac:dyDescent="0.3">
      <c r="A9" s="26"/>
      <c r="B9" s="50">
        <v>2</v>
      </c>
      <c r="C9" s="51" t="s">
        <v>37</v>
      </c>
      <c r="D9" s="45">
        <v>1</v>
      </c>
      <c r="E9" s="44" t="s">
        <v>38</v>
      </c>
      <c r="F9" s="52" t="s">
        <v>43</v>
      </c>
      <c r="G9" s="57"/>
      <c r="H9" s="57"/>
      <c r="I9" s="81"/>
      <c r="J9" s="78"/>
      <c r="K9" s="81"/>
      <c r="L9" s="56" t="s">
        <v>45</v>
      </c>
      <c r="M9" s="81"/>
      <c r="N9" s="81"/>
      <c r="O9" s="105"/>
      <c r="P9" s="46">
        <f>D9*Q9</f>
        <v>1353451</v>
      </c>
      <c r="Q9" s="47">
        <v>1353451</v>
      </c>
      <c r="R9" s="58"/>
      <c r="S9" s="48">
        <f>D9*R9</f>
        <v>0</v>
      </c>
      <c r="T9" s="49" t="str">
        <f t="shared" ref="T9" si="1">IF(ISNUMBER(R9), IF(R9&gt;Q9,"NEVYHOVUJE","VYHOVUJE")," ")</f>
        <v xml:space="preserve"> </v>
      </c>
      <c r="U9" s="55"/>
      <c r="V9" s="44" t="s">
        <v>12</v>
      </c>
    </row>
    <row r="10" spans="1:22" ht="13.5" customHeight="1" thickTop="1" thickBot="1" x14ac:dyDescent="0.3">
      <c r="C10" s="5"/>
      <c r="D10" s="5"/>
      <c r="E10" s="5"/>
      <c r="F10" s="5"/>
      <c r="G10" s="5"/>
      <c r="H10" s="5"/>
      <c r="I10" s="5"/>
      <c r="J10" s="5"/>
      <c r="N10" s="5"/>
      <c r="O10" s="5"/>
      <c r="P10" s="5"/>
      <c r="S10" s="40"/>
    </row>
    <row r="11" spans="1:22" ht="49.5" customHeight="1" thickTop="1" thickBot="1" x14ac:dyDescent="0.3">
      <c r="B11" s="85" t="s">
        <v>29</v>
      </c>
      <c r="C11" s="86"/>
      <c r="D11" s="86"/>
      <c r="E11" s="86"/>
      <c r="F11" s="86"/>
      <c r="G11" s="86"/>
      <c r="H11" s="53"/>
      <c r="I11" s="27"/>
      <c r="J11" s="27"/>
      <c r="K11" s="27"/>
      <c r="L11" s="28"/>
      <c r="M11" s="8"/>
      <c r="N11" s="8"/>
      <c r="O11" s="29"/>
      <c r="P11" s="29"/>
      <c r="Q11" s="30" t="s">
        <v>10</v>
      </c>
      <c r="R11" s="87" t="s">
        <v>11</v>
      </c>
      <c r="S11" s="88"/>
      <c r="T11" s="89"/>
      <c r="U11" s="22"/>
      <c r="V11" s="31"/>
    </row>
    <row r="12" spans="1:22" ht="53.25" customHeight="1" thickTop="1" thickBot="1" x14ac:dyDescent="0.3">
      <c r="B12" s="60" t="s">
        <v>27</v>
      </c>
      <c r="C12" s="60"/>
      <c r="D12" s="60"/>
      <c r="E12" s="60"/>
      <c r="F12" s="60"/>
      <c r="G12" s="60"/>
      <c r="H12" s="60"/>
      <c r="I12" s="32"/>
      <c r="L12" s="12"/>
      <c r="M12" s="12"/>
      <c r="N12" s="12"/>
      <c r="O12" s="33"/>
      <c r="P12" s="33"/>
      <c r="Q12" s="34">
        <f>SUM(P7:P9)</f>
        <v>1511900</v>
      </c>
      <c r="R12" s="90">
        <f>SUM(S7:S9)</f>
        <v>0</v>
      </c>
      <c r="S12" s="91"/>
      <c r="T12" s="92"/>
    </row>
    <row r="13" spans="1:22" ht="15.75" thickTop="1" x14ac:dyDescent="0.25">
      <c r="B13" s="59" t="s">
        <v>28</v>
      </c>
      <c r="C13" s="59"/>
      <c r="D13" s="59"/>
      <c r="E13" s="59"/>
      <c r="F13" s="59"/>
    </row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hG7ILkigNpT1fEuKTOcv8tZMce728gj4JpswZRVMIA/bSHC1WJzkzIl8R81k0p3Hg1u8ORr215aMCmgmTmJE7w==" saltValue="0eVhsmMU8K9f11TSC/TwFg==" spinCount="100000" sheet="1" objects="1" scenarios="1"/>
  <mergeCells count="27">
    <mergeCell ref="B1:D1"/>
    <mergeCell ref="B11:G11"/>
    <mergeCell ref="R11:T11"/>
    <mergeCell ref="R12:T12"/>
    <mergeCell ref="V7:V8"/>
    <mergeCell ref="P7:P8"/>
    <mergeCell ref="Q7:Q8"/>
    <mergeCell ref="R7:R8"/>
    <mergeCell ref="S7:S8"/>
    <mergeCell ref="T7:T8"/>
    <mergeCell ref="M7:M9"/>
    <mergeCell ref="N7:N9"/>
    <mergeCell ref="O7:O9"/>
    <mergeCell ref="I7:I9"/>
    <mergeCell ref="B13:F13"/>
    <mergeCell ref="B12:H12"/>
    <mergeCell ref="U7:U8"/>
    <mergeCell ref="B7:B8"/>
    <mergeCell ref="C7:C8"/>
    <mergeCell ref="D7:D8"/>
    <mergeCell ref="E7:E8"/>
    <mergeCell ref="F7:F8"/>
    <mergeCell ref="G7:G8"/>
    <mergeCell ref="H7:H8"/>
    <mergeCell ref="J7:J9"/>
    <mergeCell ref="K7:K9"/>
    <mergeCell ref="L7:L8"/>
  </mergeCells>
  <conditionalFormatting sqref="T7 T9">
    <cfRule type="cellIs" dxfId="6" priority="64" operator="equal">
      <formula>"VYHOVUJE"</formula>
    </cfRule>
  </conditionalFormatting>
  <conditionalFormatting sqref="T7 T9">
    <cfRule type="cellIs" dxfId="5" priority="63" operator="equal">
      <formula>"NEVYHOVUJE"</formula>
    </cfRule>
  </conditionalFormatting>
  <conditionalFormatting sqref="R7 G7:H7 G9:H9 R9">
    <cfRule type="containsBlanks" dxfId="4" priority="44">
      <formula>LEN(TRIM(G7))=0</formula>
    </cfRule>
  </conditionalFormatting>
  <conditionalFormatting sqref="G7:H7 R7 G9:H9 R9">
    <cfRule type="notContainsBlanks" dxfId="3" priority="42">
      <formula>LEN(TRIM(G7))&gt;0</formula>
    </cfRule>
  </conditionalFormatting>
  <conditionalFormatting sqref="G7:H7 R7 G9:H9 R9">
    <cfRule type="notContainsBlanks" dxfId="2" priority="41">
      <formula>LEN(TRIM(G7))&gt;0</formula>
    </cfRule>
  </conditionalFormatting>
  <conditionalFormatting sqref="G7:H7 G9:H9">
    <cfRule type="notContainsBlanks" dxfId="1" priority="40">
      <formula>LEN(TRIM(G7))&gt;0</formula>
    </cfRule>
  </conditionalFormatting>
  <conditionalFormatting sqref="D7 D9">
    <cfRule type="containsBlanks" dxfId="0" priority="1">
      <formula>LEN(TRIM(D7))=0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 E9" xr:uid="{FEE879A1-3785-4154-A7E4-C2775DBC6DD4}">
      <formula1>"ks,bal,sada,"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2022-04-27T07:25:45Z</cp:lastPrinted>
  <dcterms:created xsi:type="dcterms:W3CDTF">2014-03-05T12:43:32Z</dcterms:created>
  <dcterms:modified xsi:type="dcterms:W3CDTF">2022-05-18T09:30:36Z</dcterms:modified>
</cp:coreProperties>
</file>