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/>
  <mc:AlternateContent xmlns:mc="http://schemas.openxmlformats.org/markup-compatibility/2006">
    <mc:Choice Requires="x15">
      <x15ac:absPath xmlns:x15ac="http://schemas.microsoft.com/office/spreadsheetml/2010/11/ac" url="D:\O\tonery\010\1 výzva\"/>
    </mc:Choice>
  </mc:AlternateContent>
  <xr:revisionPtr revIDLastSave="0" documentId="13_ncr:1_{4CA27796-E2FE-4007-978D-4DEB742B7251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Tonery!$B$2:$T$11</definedName>
  </definedNames>
  <calcPr calcId="191029"/>
</workbook>
</file>

<file path=xl/calcChain.xml><?xml version="1.0" encoding="utf-8"?>
<calcChain xmlns="http://schemas.openxmlformats.org/spreadsheetml/2006/main">
  <c r="R8" i="1" l="1"/>
  <c r="S8" i="1"/>
  <c r="O8" i="1"/>
  <c r="H8" i="1"/>
  <c r="H7" i="1"/>
  <c r="O7" i="1" l="1"/>
  <c r="P11" i="1" s="1"/>
  <c r="S7" i="1" l="1"/>
  <c r="R7" i="1"/>
  <c r="Q11" i="1" s="1"/>
</calcChain>
</file>

<file path=xl/sharedStrings.xml><?xml version="1.0" encoding="utf-8"?>
<sst xmlns="http://schemas.openxmlformats.org/spreadsheetml/2006/main" count="45" uniqueCount="40">
  <si>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</si>
  <si>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</si>
  <si>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</si>
  <si>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</si>
  <si>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</si>
  <si>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</si>
  <si>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</si>
  <si>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</si>
  <si>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</si>
  <si>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</si>
  <si>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</si>
  <si>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</si>
  <si>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</si>
  <si>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</si>
  <si>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</si>
  <si>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</si>
  <si>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</si>
  <si>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</si>
  <si>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</si>
  <si>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</si>
  <si>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</si>
  <si>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</si>
  <si>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</si>
  <si>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</si>
  <si>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</si>
  <si>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</si>
  <si>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</si>
  <si>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</si>
  <si>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NE</t>
  </si>
  <si>
    <t>Samostatná faktura</t>
  </si>
  <si>
    <t>Pokud financováno z projektových prostředků, pak ŘEŠITEL uvede: NÁZEV A ČÍSLO DOTAČNÍHO PROJEKTU</t>
  </si>
  <si>
    <t>Příloha č. 2 Kupní smlouvy - technická specifikace
Tonery (II.) 010 - 2022 (originální)</t>
  </si>
  <si>
    <t>Toner do tiskárny Brother DCP-L2510D  - černý</t>
  </si>
  <si>
    <t>SKM - Ilona Polívková,
Tel.: 725 549 941,
E-mail:  polivkov@skm.zcu.cz</t>
  </si>
  <si>
    <t>Máchova 14, 
301 00 Plzeň,
Správa kolejí a menz - Kolej 14</t>
  </si>
  <si>
    <t>Univerzitní 8,
301 00 Plzeň,
Rektorát - Ekonomický odbor,
místnost UR 221</t>
  </si>
  <si>
    <t xml:space="preserve"> EO - Václava Vlková,
Tel.: 37763 1146,
E-mail:  vlkovav@rek.zcu.cz</t>
  </si>
  <si>
    <t>Toner do tiskárny HP Laser Jet  M404dn - černý</t>
  </si>
  <si>
    <t>Originální toner. Výtěžnost 3 000 stran.</t>
  </si>
  <si>
    <t>Originální toner. Výtěžnost 10 000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</si>
</sst>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9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3" borderId="7" xfId="0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 inden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7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8"/>
  <sheetViews>
    <sheetView tabSelected="1" topLeftCell="F1" zoomScale="64" zoomScaleNormal="64" workbookViewId="0">
      <selection activeCell="M20" sqref="M2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8.85546875" style="1" customWidth="1"/>
    <col min="4" max="4" width="11.7109375" style="2" customWidth="1"/>
    <col min="5" max="5" width="11.28515625" style="3" customWidth="1"/>
    <col min="6" max="6" width="55.140625" style="1" customWidth="1"/>
    <col min="7" max="7" width="27.85546875" style="1" customWidth="1"/>
    <col min="8" max="8" width="20.140625" style="1" customWidth="1"/>
    <col min="9" max="9" width="24.85546875" style="1" customWidth="1"/>
    <col min="10" max="10" width="16.85546875" style="1" customWidth="1"/>
    <col min="11" max="11" width="31.85546875" style="5" hidden="1" customWidth="1"/>
    <col min="12" max="12" width="40.5703125" style="5" customWidth="1"/>
    <col min="13" max="13" width="45.5703125" style="5" customWidth="1"/>
    <col min="14" max="14" width="25.7109375" style="1" customWidth="1"/>
    <col min="15" max="15" width="17.710937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79" t="s">
        <v>31</v>
      </c>
      <c r="C1" s="80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24" t="s">
        <v>30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51" t="s">
        <v>8</v>
      </c>
      <c r="S6" s="51" t="s">
        <v>9</v>
      </c>
      <c r="T6" s="38" t="s">
        <v>25</v>
      </c>
      <c r="U6" s="38" t="s">
        <v>26</v>
      </c>
    </row>
    <row r="7" spans="2:21" ht="92.25" customHeight="1" thickTop="1" thickBot="1" x14ac:dyDescent="0.3">
      <c r="B7" s="60">
        <v>1</v>
      </c>
      <c r="C7" s="61" t="s">
        <v>32</v>
      </c>
      <c r="D7" s="62">
        <v>8</v>
      </c>
      <c r="E7" s="63" t="s">
        <v>27</v>
      </c>
      <c r="F7" s="75" t="s">
        <v>38</v>
      </c>
      <c r="G7" s="88"/>
      <c r="H7" s="64" t="str">
        <f t="shared" ref="H7:H8" si="0">IF(P7&gt;1999,"ANO","NE")</f>
        <v>NE</v>
      </c>
      <c r="I7" s="72" t="s">
        <v>29</v>
      </c>
      <c r="J7" s="65" t="s">
        <v>28</v>
      </c>
      <c r="K7" s="66"/>
      <c r="L7" s="72" t="s">
        <v>33</v>
      </c>
      <c r="M7" s="72" t="s">
        <v>34</v>
      </c>
      <c r="N7" s="67">
        <v>21</v>
      </c>
      <c r="O7" s="68">
        <f>D7*P7</f>
        <v>12800</v>
      </c>
      <c r="P7" s="69">
        <v>1600</v>
      </c>
      <c r="Q7" s="90"/>
      <c r="R7" s="70">
        <f>D7*Q7</f>
        <v>0</v>
      </c>
      <c r="S7" s="71" t="str">
        <f t="shared" ref="S7" si="1">IF(ISNUMBER(Q7), IF(Q7&gt;P7,"NEVYHOVUJE","VYHOVUJE")," ")</f>
        <v xml:space="preserve"> </v>
      </c>
      <c r="T7" s="63"/>
      <c r="U7" s="63" t="s">
        <v>10</v>
      </c>
    </row>
    <row r="8" spans="2:21" ht="92.25" customHeight="1" thickBot="1" x14ac:dyDescent="0.3">
      <c r="B8" s="53">
        <v>2</v>
      </c>
      <c r="C8" s="74" t="s">
        <v>37</v>
      </c>
      <c r="D8" s="54">
        <v>1</v>
      </c>
      <c r="E8" s="48" t="s">
        <v>27</v>
      </c>
      <c r="F8" s="74" t="s">
        <v>39</v>
      </c>
      <c r="G8" s="89"/>
      <c r="H8" s="55" t="str">
        <f t="shared" si="0"/>
        <v>ANO</v>
      </c>
      <c r="I8" s="73" t="s">
        <v>29</v>
      </c>
      <c r="J8" s="73" t="s">
        <v>28</v>
      </c>
      <c r="K8" s="52"/>
      <c r="L8" s="73" t="s">
        <v>36</v>
      </c>
      <c r="M8" s="73" t="s">
        <v>35</v>
      </c>
      <c r="N8" s="49">
        <v>21</v>
      </c>
      <c r="O8" s="56">
        <f t="shared" ref="O8" si="2">D8*P8</f>
        <v>4200</v>
      </c>
      <c r="P8" s="57">
        <v>4200</v>
      </c>
      <c r="Q8" s="91"/>
      <c r="R8" s="58">
        <f t="shared" ref="R8" si="3">D8*Q8</f>
        <v>0</v>
      </c>
      <c r="S8" s="59" t="str">
        <f t="shared" ref="S8" si="4">IF(ISNUMBER(Q8), IF(Q8&gt;P8,"NEVYHOVUJE","VYHOVUJE")," ")</f>
        <v xml:space="preserve"> </v>
      </c>
      <c r="T8" s="48"/>
      <c r="U8" s="48" t="s">
        <v>10</v>
      </c>
    </row>
    <row r="9" spans="2:21" ht="16.5" thickTop="1" thickBot="1" x14ac:dyDescent="0.3">
      <c r="C9" s="5"/>
      <c r="D9" s="5"/>
      <c r="E9" s="5"/>
      <c r="F9" s="5"/>
      <c r="G9" s="5"/>
      <c r="H9" s="5"/>
      <c r="I9" s="5"/>
      <c r="J9" s="5"/>
      <c r="N9" s="5"/>
      <c r="O9" s="5"/>
      <c r="R9" s="47"/>
    </row>
    <row r="10" spans="2:21" ht="60.75" customHeight="1" thickTop="1" thickBot="1" x14ac:dyDescent="0.3">
      <c r="B10" s="81" t="s">
        <v>14</v>
      </c>
      <c r="C10" s="82"/>
      <c r="D10" s="82"/>
      <c r="E10" s="82"/>
      <c r="F10" s="82"/>
      <c r="G10" s="82"/>
      <c r="H10" s="50"/>
      <c r="I10" s="27"/>
      <c r="J10" s="27"/>
      <c r="K10" s="27"/>
      <c r="L10" s="12"/>
      <c r="M10" s="12"/>
      <c r="N10" s="28"/>
      <c r="O10" s="28"/>
      <c r="P10" s="29" t="s">
        <v>11</v>
      </c>
      <c r="Q10" s="83" t="s">
        <v>12</v>
      </c>
      <c r="R10" s="84"/>
      <c r="S10" s="85"/>
      <c r="T10" s="22"/>
      <c r="U10" s="30"/>
    </row>
    <row r="11" spans="2:21" ht="33.75" customHeight="1" thickTop="1" thickBot="1" x14ac:dyDescent="0.3">
      <c r="B11" s="86" t="s">
        <v>15</v>
      </c>
      <c r="C11" s="87"/>
      <c r="D11" s="87"/>
      <c r="E11" s="87"/>
      <c r="F11" s="87"/>
      <c r="G11" s="87"/>
      <c r="H11" s="37"/>
      <c r="I11" s="31"/>
      <c r="L11" s="10"/>
      <c r="M11" s="10"/>
      <c r="N11" s="32"/>
      <c r="O11" s="32"/>
      <c r="P11" s="33">
        <f>SUM(O7:O8)</f>
        <v>17000</v>
      </c>
      <c r="Q11" s="76">
        <f>SUM(R7:R8)</f>
        <v>0</v>
      </c>
      <c r="R11" s="77"/>
      <c r="S11" s="78"/>
    </row>
    <row r="12" spans="2:21" ht="14.25" customHeight="1" thickTop="1" x14ac:dyDescent="0.25"/>
    <row r="13" spans="2:21" ht="14.25" customHeight="1" x14ac:dyDescent="0.25">
      <c r="B13" s="40"/>
    </row>
    <row r="14" spans="2:21" ht="14.25" customHeight="1" x14ac:dyDescent="0.25">
      <c r="B14" s="41"/>
      <c r="C14" s="40"/>
    </row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AvQvZ1sWiZwvNo8WPXqbfhCcOQhk6OEl/VagHW8tO1GMk0euFutp6HTUpeAqrtduClsSMq6j+PJrekB9SueFeA==" saltValue="vCP4yn8o6akhFLrzd6pKbQ==" spinCount="100000" sheet="1" objects="1" scenarios="1"/>
  <mergeCells count="5">
    <mergeCell ref="Q11:S11"/>
    <mergeCell ref="B1:C1"/>
    <mergeCell ref="B10:G10"/>
    <mergeCell ref="Q10:S10"/>
    <mergeCell ref="B11:G11"/>
  </mergeCells>
  <conditionalFormatting sqref="B7:B8 D7:D8">
    <cfRule type="containsBlanks" dxfId="10" priority="56">
      <formula>LEN(TRIM(B7))=0</formula>
    </cfRule>
  </conditionalFormatting>
  <conditionalFormatting sqref="B7:B8">
    <cfRule type="cellIs" dxfId="9" priority="51" operator="greaterThanOrEqual">
      <formula>1</formula>
    </cfRule>
  </conditionalFormatting>
  <conditionalFormatting sqref="S7:S8">
    <cfRule type="cellIs" dxfId="8" priority="48" operator="equal">
      <formula>"VYHOVUJE"</formula>
    </cfRule>
  </conditionalFormatting>
  <conditionalFormatting sqref="S7:S8">
    <cfRule type="cellIs" dxfId="7" priority="47" operator="equal">
      <formula>"NEVYHOVUJE"</formula>
    </cfRule>
  </conditionalFormatting>
  <conditionalFormatting sqref="G7:G8 Q7:Q8">
    <cfRule type="containsBlanks" dxfId="6" priority="28">
      <formula>LEN(TRIM(G7))=0</formula>
    </cfRule>
  </conditionalFormatting>
  <conditionalFormatting sqref="G7:G8 Q7:Q8">
    <cfRule type="notContainsBlanks" dxfId="5" priority="26">
      <formula>LEN(TRIM(G7))&gt;0</formula>
    </cfRule>
  </conditionalFormatting>
  <conditionalFormatting sqref="G7:G8 Q7:Q8">
    <cfRule type="notContainsBlanks" dxfId="4" priority="25">
      <formula>LEN(TRIM(G7))&gt;0</formula>
    </cfRule>
  </conditionalFormatting>
  <conditionalFormatting sqref="G7:G8">
    <cfRule type="notContainsBlanks" dxfId="3" priority="24">
      <formula>LEN(TRIM(G7))&gt;0</formula>
    </cfRule>
  </conditionalFormatting>
  <conditionalFormatting sqref="H7:H8">
    <cfRule type="containsBlanks" dxfId="2" priority="2">
      <formula>LEN(TRIM(H7))=0</formula>
    </cfRule>
  </conditionalFormatting>
  <conditionalFormatting sqref="H7:H8">
    <cfRule type="notContainsBlanks" dxfId="1" priority="3">
      <formula>LEN(TRIM(H7))&gt;0</formula>
    </cfRule>
  </conditionalFormatting>
  <conditionalFormatting sqref="H7:H8">
    <cfRule type="containsText" dxfId="0" priority="1" operator="containsText" text="ANO">
      <formula>NOT(ISERROR(SEARCH("ANO",H7)))</formula>
    </cfRule>
  </conditionalFormatting>
  <dataValidations count="2">
    <dataValidation type="list" showInputMessage="1" showErrorMessage="1" sqref="H7:H8 J7" xr:uid="{00000000-0002-0000-0000-000001000000}">
      <formula1>"ANO,NE"</formula1>
    </dataValidation>
    <dataValidation type="list" showInputMessage="1" showErrorMessage="1" sqref="E7:E8" xr:uid="{00000000-0002-0000-0000-000000000000}">
      <formula1>"ks,bal,sada,"</formula1>
    </dataValidation>
  </dataValidations>
  <pageMargins left="0.11811023622047245" right="0.15748031496062992" top="0.27" bottom="0.26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2022-03-02T07:03:20Z</cp:lastPrinted>
  <dcterms:created xsi:type="dcterms:W3CDTF">2014-03-05T12:43:32Z</dcterms:created>
  <dcterms:modified xsi:type="dcterms:W3CDTF">2022-03-11T10:25:30Z</dcterms:modified>
</cp:coreProperties>
</file>