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/>
  <mc:AlternateContent xmlns:mc="http://schemas.openxmlformats.org/markup-compatibility/2006">
    <mc:Choice Requires="x15">
      <x15ac:absPath xmlns:x15ac="http://schemas.microsoft.com/office/spreadsheetml/2010/11/ac" url="D:\O\tonery\006\1 výzva\"/>
    </mc:Choice>
  </mc:AlternateContent>
  <xr:revisionPtr revIDLastSave="0" documentId="13_ncr:1_{86428532-059B-434E-B14E-279E536FEF2C}" xr6:coauthVersionLast="36" xr6:coauthVersionMax="47" xr10:uidLastSave="{00000000-0000-0000-0000-000000000000}"/>
  <bookViews>
    <workbookView xWindow="0" yWindow="0" windowWidth="28800" windowHeight="12225" tabRatio="668" xr2:uid="{00000000-000D-0000-FFFF-FFFF00000000}"/>
  </bookViews>
  <sheets>
    <sheet name="Tonery" sheetId="1" r:id="rId1"/>
  </sheets>
  <definedNames>
    <definedName name="_xlnm.Print_Area" localSheetId="0">Tonery!$B$2:$T$16</definedName>
  </definedNames>
  <calcPr calcId="191029"/>
</workbook>
</file>

<file path=xl/calcChain.xml><?xml version="1.0" encoding="utf-8"?>
<calcChain xmlns="http://schemas.openxmlformats.org/spreadsheetml/2006/main">
  <c r="S10" i="1" l="1"/>
  <c r="S11" i="1"/>
  <c r="R12" i="1"/>
  <c r="R8" i="1"/>
  <c r="S8" i="1"/>
  <c r="R9" i="1"/>
  <c r="S9" i="1"/>
  <c r="S12" i="1"/>
  <c r="O8" i="1"/>
  <c r="O9" i="1"/>
  <c r="O10" i="1"/>
  <c r="O11" i="1"/>
  <c r="O12" i="1"/>
  <c r="H8" i="1"/>
  <c r="H9" i="1"/>
  <c r="H10" i="1"/>
  <c r="H11" i="1"/>
  <c r="H12" i="1"/>
  <c r="H13" i="1"/>
  <c r="H7" i="1"/>
  <c r="R10" i="1" l="1"/>
  <c r="R11" i="1"/>
  <c r="R13" i="1"/>
  <c r="S13" i="1"/>
  <c r="O13" i="1"/>
  <c r="O7" i="1" l="1"/>
  <c r="P16" i="1" s="1"/>
  <c r="S7" i="1" l="1"/>
  <c r="R7" i="1"/>
  <c r="Q16" i="1" s="1"/>
</calcChain>
</file>

<file path=xl/sharedStrings.xml><?xml version="1.0" encoding="utf-8"?>
<sst xmlns="http://schemas.openxmlformats.org/spreadsheetml/2006/main" count="71" uniqueCount="54">
  <si>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</si>
  <si>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</si>
  <si>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</si>
  <si>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</si>
  <si>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</si>
  <si>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</si>
  <si>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</si>
  <si>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</si>
  <si>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</si>
  <si>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</si>
  <si>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</si>
  <si>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</si>
  <si>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</si>
  <si>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</si>
  <si>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</si>
  <si>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</si>
  <si>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</si>
  <si>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</si>
  <si>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</si>
  <si>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</si>
  <si>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</si>
  <si>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</si>
  <si>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</si>
  <si>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</si>
  <si>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</si>
  <si>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</si>
  <si>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</si>
  <si>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</si>
  <si>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NE</t>
  </si>
  <si>
    <t>Samostatná faktura</t>
  </si>
  <si>
    <t>Příloha č. 2 Kupní smlouvy - technická specifikace
Tonery (II.) 006 - 2022 (originální)</t>
  </si>
  <si>
    <t>Toner do tiskárny OKI MC 352 - černý</t>
  </si>
  <si>
    <t>Toner do tiskárny OKI MC 352 - modrý</t>
  </si>
  <si>
    <t>Toner do tiskárny OKI MC 352 - červený</t>
  </si>
  <si>
    <t>Toner do tiskárny OKI MC 352 - žlutý</t>
  </si>
  <si>
    <t>ANO</t>
  </si>
  <si>
    <t>20-8327 Researching Availability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</si>
  <si>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</si>
  <si>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PR-P  Bc. Petra Pechmanová, 
Tel.: 702 056 655,
E-mail:  pechmanp@rek.zcu.cz</t>
  </si>
  <si>
    <t>Univezitní 8, 
301 00 Plzeň, 
Rektorát - Útvar prorektora pro studijní a pedagogickou činnost,
místnost UR 402</t>
  </si>
  <si>
    <t>KPG - Hana Zavitkovská,
Tel.: 37763 6341,
E-mail: zavitkov@kpg.zcu.cz</t>
  </si>
  <si>
    <t>Chodské nám. 1,
301 00 Plzeň,
Fakulta pedagogická - Katedra pedagogiky,
1. patro - místnost CH 206</t>
  </si>
  <si>
    <t>PR-I  Ing. Kateřina Dobrá,
Tel.: 727 841 192,
E-mail: dobrak@rek.zcu.cz</t>
  </si>
  <si>
    <t>Univerzitní 8, 
301 00 Plzeň,
Rektorát - Útvar prorektora pro internacionalizaci,
místnost UR 412</t>
  </si>
  <si>
    <t>KME - Jana Nocarová,
Tel.: 37763 2301,
E-mail: nocarova@kme.zcu.cz</t>
  </si>
  <si>
    <t>Tehnická 8, 
301 00 Plzeň,
Fakulta aplikovaných věd - Katedra mechaniky,
místnost UN 432</t>
  </si>
  <si>
    <t>Originální toner. Výtěžnost 6 000 stran.</t>
  </si>
  <si>
    <t xml:space="preserve">Toner do tiskárny Lexmark CX727 - černý </t>
  </si>
  <si>
    <t>Originální toner. Výtěžnost 2 500 stran.</t>
  </si>
  <si>
    <t>Toner do tiskárny OKI MB 451 - černý</t>
  </si>
  <si>
    <t>Toner do tiskárny HP Laser Jet P3015 - černý</t>
  </si>
  <si>
    <t>Originální toner. Výtěžnost 3 500 stran.</t>
  </si>
  <si>
    <t>Originální toner. Výtěžnost 2 000 stran.</t>
  </si>
  <si>
    <t>Originální toner. Výtěžnost 13 000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</si>
</sst>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5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3" borderId="7" xfId="0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 wrapText="1" inden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left" vertical="center" wrapText="1" inden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3" borderId="16" xfId="0" applyNumberFormat="1" applyFill="1" applyBorder="1" applyAlignment="1">
      <alignment horizontal="right" vertical="center" indent="1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164" fontId="0" fillId="3" borderId="17" xfId="0" applyNumberFormat="1" applyFill="1" applyBorder="1" applyAlignment="1">
      <alignment horizontal="right" vertical="center" indent="1"/>
    </xf>
    <xf numFmtId="3" fontId="0" fillId="2" borderId="19" xfId="0" applyNumberForma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left" vertical="center" wrapText="1" inden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20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0" fillId="3" borderId="2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 applyProtection="1">
      <alignment horizontal="lef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17" xfId="0" applyFont="1" applyFill="1" applyBorder="1" applyAlignment="1" applyProtection="1">
      <alignment horizontal="left" vertical="center" wrapText="1" indent="1"/>
      <protection locked="0"/>
    </xf>
    <xf numFmtId="0" fontId="14" fillId="5" borderId="20" xfId="0" applyFont="1" applyFill="1" applyBorder="1" applyAlignment="1" applyProtection="1">
      <alignment horizontal="left" vertical="center" wrapText="1" indent="1"/>
      <protection locked="0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  <xf numFmtId="0" fontId="14" fillId="5" borderId="14" xfId="0" applyFont="1" applyFill="1" applyBorder="1" applyAlignment="1" applyProtection="1">
      <alignment horizontal="left" vertical="center" wrapText="1" indent="1"/>
      <protection locked="0"/>
    </xf>
    <xf numFmtId="164" fontId="14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3"/>
  <sheetViews>
    <sheetView tabSelected="1" zoomScale="86" zoomScaleNormal="86" workbookViewId="0">
      <selection activeCell="K10" sqref="K10:K1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8.85546875" style="1" customWidth="1"/>
    <col min="4" max="4" width="11.7109375" style="2" customWidth="1"/>
    <col min="5" max="5" width="11.28515625" style="3" customWidth="1"/>
    <col min="6" max="6" width="74" style="1" customWidth="1"/>
    <col min="7" max="7" width="27.85546875" style="1" customWidth="1"/>
    <col min="8" max="8" width="20.140625" style="1" customWidth="1"/>
    <col min="9" max="9" width="21.85546875" style="1" customWidth="1"/>
    <col min="10" max="10" width="16.85546875" style="1" customWidth="1"/>
    <col min="11" max="11" width="44.85546875" style="5" customWidth="1"/>
    <col min="12" max="12" width="40.5703125" style="5" customWidth="1"/>
    <col min="13" max="13" width="45.5703125" style="5" customWidth="1"/>
    <col min="14" max="14" width="25.7109375" style="1" customWidth="1"/>
    <col min="15" max="15" width="17.710937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9.140625" style="4" customWidth="1"/>
    <col min="22" max="16384" width="9.140625" style="5"/>
  </cols>
  <sheetData>
    <row r="1" spans="2:21" ht="43.15" customHeight="1" x14ac:dyDescent="0.25">
      <c r="B1" s="129" t="s">
        <v>30</v>
      </c>
      <c r="C1" s="130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24" t="s">
        <v>37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69" t="s">
        <v>8</v>
      </c>
      <c r="S6" s="69" t="s">
        <v>9</v>
      </c>
      <c r="T6" s="38" t="s">
        <v>25</v>
      </c>
      <c r="U6" s="38" t="s">
        <v>26</v>
      </c>
    </row>
    <row r="7" spans="2:21" ht="84" customHeight="1" thickTop="1" thickBot="1" x14ac:dyDescent="0.3">
      <c r="B7" s="51">
        <v>1</v>
      </c>
      <c r="C7" s="112" t="s">
        <v>50</v>
      </c>
      <c r="D7" s="52">
        <v>2</v>
      </c>
      <c r="E7" s="48" t="s">
        <v>27</v>
      </c>
      <c r="F7" s="112" t="s">
        <v>46</v>
      </c>
      <c r="G7" s="141"/>
      <c r="H7" s="53" t="str">
        <f t="shared" ref="H7:H13" si="0">IF(P7&gt;1999,"ANO","NE")</f>
        <v>ANO</v>
      </c>
      <c r="I7" s="110" t="s">
        <v>29</v>
      </c>
      <c r="J7" s="49" t="s">
        <v>28</v>
      </c>
      <c r="K7" s="50"/>
      <c r="L7" s="110" t="s">
        <v>38</v>
      </c>
      <c r="M7" s="110" t="s">
        <v>39</v>
      </c>
      <c r="N7" s="54">
        <v>21</v>
      </c>
      <c r="O7" s="55">
        <f>D7*P7</f>
        <v>6200</v>
      </c>
      <c r="P7" s="56">
        <v>3100</v>
      </c>
      <c r="Q7" s="147"/>
      <c r="R7" s="57">
        <f>D7*Q7</f>
        <v>0</v>
      </c>
      <c r="S7" s="58" t="str">
        <f t="shared" ref="S7" si="1">IF(ISNUMBER(Q7), IF(Q7&gt;P7,"NEVYHOVUJE","VYHOVUJE")," ")</f>
        <v xml:space="preserve"> </v>
      </c>
      <c r="T7" s="48"/>
      <c r="U7" s="48" t="s">
        <v>10</v>
      </c>
    </row>
    <row r="8" spans="2:21" ht="84" customHeight="1" thickBot="1" x14ac:dyDescent="0.3">
      <c r="B8" s="59">
        <v>2</v>
      </c>
      <c r="C8" s="113" t="s">
        <v>47</v>
      </c>
      <c r="D8" s="60">
        <v>1</v>
      </c>
      <c r="E8" s="61" t="s">
        <v>27</v>
      </c>
      <c r="F8" s="113" t="s">
        <v>53</v>
      </c>
      <c r="G8" s="142"/>
      <c r="H8" s="62" t="str">
        <f t="shared" si="0"/>
        <v>ANO</v>
      </c>
      <c r="I8" s="108" t="s">
        <v>29</v>
      </c>
      <c r="J8" s="107" t="s">
        <v>35</v>
      </c>
      <c r="K8" s="108" t="s">
        <v>36</v>
      </c>
      <c r="L8" s="108" t="s">
        <v>40</v>
      </c>
      <c r="M8" s="108" t="s">
        <v>41</v>
      </c>
      <c r="N8" s="63">
        <v>21</v>
      </c>
      <c r="O8" s="64">
        <f t="shared" ref="O8:O12" si="2">D8*P8</f>
        <v>3890</v>
      </c>
      <c r="P8" s="65">
        <v>3890</v>
      </c>
      <c r="Q8" s="148"/>
      <c r="R8" s="66">
        <f t="shared" ref="R8:R12" si="3">D8*Q8</f>
        <v>0</v>
      </c>
      <c r="S8" s="67" t="str">
        <f t="shared" ref="S8:S12" si="4">IF(ISNUMBER(Q8), IF(Q8&gt;P8,"NEVYHOVUJE","VYHOVUJE")," ")</f>
        <v xml:space="preserve"> </v>
      </c>
      <c r="T8" s="61"/>
      <c r="U8" s="61" t="s">
        <v>10</v>
      </c>
    </row>
    <row r="9" spans="2:21" ht="84" customHeight="1" thickBot="1" x14ac:dyDescent="0.3">
      <c r="B9" s="88">
        <v>3</v>
      </c>
      <c r="C9" s="114" t="s">
        <v>49</v>
      </c>
      <c r="D9" s="89">
        <v>3</v>
      </c>
      <c r="E9" s="109" t="s">
        <v>27</v>
      </c>
      <c r="F9" s="114" t="s">
        <v>48</v>
      </c>
      <c r="G9" s="143"/>
      <c r="H9" s="103" t="str">
        <f t="shared" si="0"/>
        <v>NE</v>
      </c>
      <c r="I9" s="111" t="s">
        <v>29</v>
      </c>
      <c r="J9" s="90" t="s">
        <v>28</v>
      </c>
      <c r="K9" s="91"/>
      <c r="L9" s="111" t="s">
        <v>42</v>
      </c>
      <c r="M9" s="111" t="s">
        <v>43</v>
      </c>
      <c r="N9" s="92">
        <v>21</v>
      </c>
      <c r="O9" s="104">
        <f t="shared" si="2"/>
        <v>5100</v>
      </c>
      <c r="P9" s="93">
        <v>1700</v>
      </c>
      <c r="Q9" s="149"/>
      <c r="R9" s="105">
        <f t="shared" si="3"/>
        <v>0</v>
      </c>
      <c r="S9" s="106" t="str">
        <f t="shared" si="4"/>
        <v xml:space="preserve"> </v>
      </c>
      <c r="T9" s="109"/>
      <c r="U9" s="109" t="s">
        <v>10</v>
      </c>
    </row>
    <row r="10" spans="2:21" ht="82.5" customHeight="1" x14ac:dyDescent="0.25">
      <c r="B10" s="94">
        <v>4</v>
      </c>
      <c r="C10" s="95" t="s">
        <v>31</v>
      </c>
      <c r="D10" s="96">
        <v>2</v>
      </c>
      <c r="E10" s="97" t="s">
        <v>27</v>
      </c>
      <c r="F10" s="115" t="s">
        <v>51</v>
      </c>
      <c r="G10" s="144"/>
      <c r="H10" s="98" t="str">
        <f t="shared" si="0"/>
        <v>NE</v>
      </c>
      <c r="I10" s="121" t="s">
        <v>29</v>
      </c>
      <c r="J10" s="121" t="s">
        <v>28</v>
      </c>
      <c r="K10" s="121"/>
      <c r="L10" s="121" t="s">
        <v>44</v>
      </c>
      <c r="M10" s="121" t="s">
        <v>45</v>
      </c>
      <c r="N10" s="136">
        <v>21</v>
      </c>
      <c r="O10" s="99">
        <f t="shared" si="2"/>
        <v>3000</v>
      </c>
      <c r="P10" s="100">
        <v>1500</v>
      </c>
      <c r="Q10" s="150"/>
      <c r="R10" s="101">
        <f t="shared" si="3"/>
        <v>0</v>
      </c>
      <c r="S10" s="102" t="str">
        <f t="shared" si="4"/>
        <v xml:space="preserve"> </v>
      </c>
      <c r="T10" s="118"/>
      <c r="U10" s="118" t="s">
        <v>10</v>
      </c>
    </row>
    <row r="11" spans="2:21" ht="82.5" customHeight="1" x14ac:dyDescent="0.25">
      <c r="B11" s="83">
        <v>5</v>
      </c>
      <c r="C11" s="84" t="s">
        <v>32</v>
      </c>
      <c r="D11" s="85">
        <v>4</v>
      </c>
      <c r="E11" s="86" t="s">
        <v>27</v>
      </c>
      <c r="F11" s="116" t="s">
        <v>52</v>
      </c>
      <c r="G11" s="145"/>
      <c r="H11" s="70" t="str">
        <f t="shared" si="0"/>
        <v>ANO</v>
      </c>
      <c r="I11" s="122"/>
      <c r="J11" s="122"/>
      <c r="K11" s="122"/>
      <c r="L11" s="139"/>
      <c r="M11" s="139"/>
      <c r="N11" s="137"/>
      <c r="O11" s="71">
        <f t="shared" si="2"/>
        <v>8000</v>
      </c>
      <c r="P11" s="87">
        <v>2000</v>
      </c>
      <c r="Q11" s="151"/>
      <c r="R11" s="72">
        <f t="shared" si="3"/>
        <v>0</v>
      </c>
      <c r="S11" s="73" t="str">
        <f t="shared" si="4"/>
        <v xml:space="preserve"> </v>
      </c>
      <c r="T11" s="119"/>
      <c r="U11" s="119"/>
    </row>
    <row r="12" spans="2:21" ht="82.5" customHeight="1" x14ac:dyDescent="0.25">
      <c r="B12" s="83">
        <v>6</v>
      </c>
      <c r="C12" s="84" t="s">
        <v>33</v>
      </c>
      <c r="D12" s="85">
        <v>2</v>
      </c>
      <c r="E12" s="86" t="s">
        <v>27</v>
      </c>
      <c r="F12" s="116" t="s">
        <v>52</v>
      </c>
      <c r="G12" s="145"/>
      <c r="H12" s="70" t="str">
        <f t="shared" si="0"/>
        <v>ANO</v>
      </c>
      <c r="I12" s="122"/>
      <c r="J12" s="122"/>
      <c r="K12" s="122"/>
      <c r="L12" s="139"/>
      <c r="M12" s="139"/>
      <c r="N12" s="137"/>
      <c r="O12" s="71">
        <f t="shared" si="2"/>
        <v>4000</v>
      </c>
      <c r="P12" s="87">
        <v>2000</v>
      </c>
      <c r="Q12" s="151"/>
      <c r="R12" s="72">
        <f t="shared" si="3"/>
        <v>0</v>
      </c>
      <c r="S12" s="73" t="str">
        <f t="shared" si="4"/>
        <v xml:space="preserve"> </v>
      </c>
      <c r="T12" s="119"/>
      <c r="U12" s="119"/>
    </row>
    <row r="13" spans="2:21" ht="84" customHeight="1" thickBot="1" x14ac:dyDescent="0.3">
      <c r="B13" s="74">
        <v>7</v>
      </c>
      <c r="C13" s="75" t="s">
        <v>34</v>
      </c>
      <c r="D13" s="76">
        <v>2</v>
      </c>
      <c r="E13" s="77" t="s">
        <v>27</v>
      </c>
      <c r="F13" s="117" t="s">
        <v>52</v>
      </c>
      <c r="G13" s="146"/>
      <c r="H13" s="78" t="str">
        <f t="shared" si="0"/>
        <v>ANO</v>
      </c>
      <c r="I13" s="123"/>
      <c r="J13" s="123"/>
      <c r="K13" s="123"/>
      <c r="L13" s="140"/>
      <c r="M13" s="140"/>
      <c r="N13" s="138"/>
      <c r="O13" s="79">
        <f t="shared" ref="O13" si="5">D13*P13</f>
        <v>4000</v>
      </c>
      <c r="P13" s="80">
        <v>2000</v>
      </c>
      <c r="Q13" s="152"/>
      <c r="R13" s="81">
        <f t="shared" ref="R13" si="6">D13*Q13</f>
        <v>0</v>
      </c>
      <c r="S13" s="82" t="str">
        <f t="shared" ref="S13" si="7">IF(ISNUMBER(Q13), IF(Q13&gt;P13,"NEVYHOVUJE","VYHOVUJE")," ")</f>
        <v xml:space="preserve"> </v>
      </c>
      <c r="T13" s="120"/>
      <c r="U13" s="120"/>
    </row>
    <row r="14" spans="2:21" ht="16.5" thickTop="1" thickBot="1" x14ac:dyDescent="0.3">
      <c r="C14" s="5"/>
      <c r="D14" s="5"/>
      <c r="E14" s="5"/>
      <c r="F14" s="5"/>
      <c r="G14" s="5"/>
      <c r="H14" s="5"/>
      <c r="I14" s="5"/>
      <c r="J14" s="5"/>
      <c r="N14" s="5"/>
      <c r="O14" s="5"/>
      <c r="R14" s="47"/>
    </row>
    <row r="15" spans="2:21" ht="60.75" customHeight="1" thickTop="1" thickBot="1" x14ac:dyDescent="0.3">
      <c r="B15" s="131" t="s">
        <v>14</v>
      </c>
      <c r="C15" s="132"/>
      <c r="D15" s="132"/>
      <c r="E15" s="132"/>
      <c r="F15" s="132"/>
      <c r="G15" s="132"/>
      <c r="H15" s="68"/>
      <c r="I15" s="27"/>
      <c r="J15" s="27"/>
      <c r="K15" s="27"/>
      <c r="L15" s="12"/>
      <c r="M15" s="12"/>
      <c r="N15" s="28"/>
      <c r="O15" s="28"/>
      <c r="P15" s="29" t="s">
        <v>11</v>
      </c>
      <c r="Q15" s="133" t="s">
        <v>12</v>
      </c>
      <c r="R15" s="134"/>
      <c r="S15" s="135"/>
      <c r="T15" s="22"/>
      <c r="U15" s="30"/>
    </row>
    <row r="16" spans="2:21" ht="33.75" customHeight="1" thickTop="1" thickBot="1" x14ac:dyDescent="0.3">
      <c r="B16" s="124" t="s">
        <v>15</v>
      </c>
      <c r="C16" s="125"/>
      <c r="D16" s="125"/>
      <c r="E16" s="125"/>
      <c r="F16" s="125"/>
      <c r="G16" s="125"/>
      <c r="H16" s="37"/>
      <c r="I16" s="31"/>
      <c r="L16" s="10"/>
      <c r="M16" s="10"/>
      <c r="N16" s="32"/>
      <c r="O16" s="32"/>
      <c r="P16" s="33">
        <f>SUM(O7:O13)</f>
        <v>34190</v>
      </c>
      <c r="Q16" s="126">
        <f>SUM(R7:R13)</f>
        <v>0</v>
      </c>
      <c r="R16" s="127"/>
      <c r="S16" s="128"/>
    </row>
    <row r="17" spans="2:3" ht="14.25" customHeight="1" thickTop="1" x14ac:dyDescent="0.25"/>
    <row r="18" spans="2:3" ht="14.25" customHeight="1" x14ac:dyDescent="0.25">
      <c r="B18" s="40"/>
    </row>
    <row r="19" spans="2:3" ht="14.25" customHeight="1" x14ac:dyDescent="0.25">
      <c r="B19" s="41"/>
      <c r="C19" s="40"/>
    </row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</sheetData>
  <sheetProtection algorithmName="SHA-512" hashValue="6YZqufz9V+ZP45HRo2UbLmnEjQ0sYQFrZmfBgfYmXo7qURPs1Su4FdUt0nLSn/BgEyrGsu0RhFUIe7hjojNXBA==" saltValue="ibL3eIItndRAqQ1+v6fuBw==" spinCount="100000" sheet="1" objects="1" scenarios="1"/>
  <mergeCells count="13">
    <mergeCell ref="B16:G16"/>
    <mergeCell ref="Q16:S16"/>
    <mergeCell ref="B1:C1"/>
    <mergeCell ref="B15:G15"/>
    <mergeCell ref="Q15:S15"/>
    <mergeCell ref="N10:N13"/>
    <mergeCell ref="L10:L13"/>
    <mergeCell ref="M10:M13"/>
    <mergeCell ref="T10:T13"/>
    <mergeCell ref="U10:U13"/>
    <mergeCell ref="I10:I13"/>
    <mergeCell ref="J10:J13"/>
    <mergeCell ref="K10:K13"/>
  </mergeCells>
  <conditionalFormatting sqref="B7:B13 D7:D13">
    <cfRule type="containsBlanks" dxfId="10" priority="56">
      <formula>LEN(TRIM(B7))=0</formula>
    </cfRule>
  </conditionalFormatting>
  <conditionalFormatting sqref="B7:B13">
    <cfRule type="cellIs" dxfId="9" priority="51" operator="greaterThanOrEqual">
      <formula>1</formula>
    </cfRule>
  </conditionalFormatting>
  <conditionalFormatting sqref="S7:S13">
    <cfRule type="cellIs" dxfId="8" priority="48" operator="equal">
      <formula>"VYHOVUJE"</formula>
    </cfRule>
  </conditionalFormatting>
  <conditionalFormatting sqref="S7:S13">
    <cfRule type="cellIs" dxfId="7" priority="47" operator="equal">
      <formula>"NEVYHOVUJE"</formula>
    </cfRule>
  </conditionalFormatting>
  <conditionalFormatting sqref="G7:G13 Q7:Q13">
    <cfRule type="containsBlanks" dxfId="6" priority="28">
      <formula>LEN(TRIM(G7))=0</formula>
    </cfRule>
  </conditionalFormatting>
  <conditionalFormatting sqref="G7:G13 Q7:Q13">
    <cfRule type="notContainsBlanks" dxfId="5" priority="26">
      <formula>LEN(TRIM(G7))&gt;0</formula>
    </cfRule>
  </conditionalFormatting>
  <conditionalFormatting sqref="G7:G13 Q7:Q13">
    <cfRule type="notContainsBlanks" dxfId="4" priority="25">
      <formula>LEN(TRIM(G7))&gt;0</formula>
    </cfRule>
  </conditionalFormatting>
  <conditionalFormatting sqref="G7:G13">
    <cfRule type="notContainsBlanks" dxfId="3" priority="24">
      <formula>LEN(TRIM(G7))&gt;0</formula>
    </cfRule>
  </conditionalFormatting>
  <conditionalFormatting sqref="H7:H13">
    <cfRule type="containsBlanks" dxfId="2" priority="2">
      <formula>LEN(TRIM(H7))=0</formula>
    </cfRule>
  </conditionalFormatting>
  <conditionalFormatting sqref="H7:H13">
    <cfRule type="notContainsBlanks" dxfId="1" priority="3">
      <formula>LEN(TRIM(H7))&gt;0</formula>
    </cfRule>
  </conditionalFormatting>
  <conditionalFormatting sqref="H7:H13">
    <cfRule type="containsText" dxfId="0" priority="1" operator="containsText" text="ANO">
      <formula>NOT(ISERROR(SEARCH("ANO",H7)))</formula>
    </cfRule>
  </conditionalFormatting>
  <dataValidations count="2">
    <dataValidation type="list" showInputMessage="1" showErrorMessage="1" sqref="J7:J9 H7:H13" xr:uid="{00000000-0002-0000-0000-000001000000}">
      <formula1>"ANO,NE"</formula1>
    </dataValidation>
    <dataValidation type="list" showInputMessage="1" showErrorMessage="1" sqref="E7:E13" xr:uid="{00000000-0002-0000-0000-000000000000}">
      <formula1>"ks,bal,sada,"</formula1>
    </dataValidation>
  </dataValidations>
  <pageMargins left="0.11811023622047245" right="0.15748031496062992" top="0.27" bottom="0.26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2022-03-02T07:03:20Z</cp:lastPrinted>
  <dcterms:created xsi:type="dcterms:W3CDTF">2014-03-05T12:43:32Z</dcterms:created>
  <dcterms:modified xsi:type="dcterms:W3CDTF">2022-03-02T09:03:42Z</dcterms:modified>
</cp:coreProperties>
</file>