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D:\USERS\vitkov\VT\VT 2022\005\1 výzva\"/>
    </mc:Choice>
  </mc:AlternateContent>
  <xr:revisionPtr revIDLastSave="0" documentId="13_ncr:1_{EF01ECE9-BB13-4A12-927D-5E25BDE9D87B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technika'!$B$1:$V$16</definedName>
  </definedNames>
  <calcPr calcId="191029"/>
</workbook>
</file>

<file path=xl/calcChain.xml><?xml version="1.0" encoding="utf-8"?>
<calcChain xmlns="http://schemas.openxmlformats.org/spreadsheetml/2006/main">
  <c r="S11" i="1" l="1"/>
  <c r="T11" i="1"/>
  <c r="S12" i="1"/>
  <c r="T12" i="1"/>
  <c r="P11" i="1"/>
  <c r="P12" i="1"/>
  <c r="T9" i="1" l="1"/>
  <c r="T7" i="1"/>
  <c r="S9" i="1"/>
  <c r="P9" i="1"/>
  <c r="T8" i="1"/>
  <c r="S10" i="1"/>
  <c r="S8" i="1"/>
  <c r="T10" i="1"/>
  <c r="P8" i="1"/>
  <c r="P10" i="1"/>
  <c r="P7" i="1"/>
  <c r="S7" i="1"/>
  <c r="Q15" i="1" l="1"/>
  <c r="R15" i="1"/>
</calcChain>
</file>

<file path=xl/sharedStrings.xml><?xml version="1.0" encoding="utf-8"?>
<sst xmlns="http://schemas.openxmlformats.org/spreadsheetml/2006/main" count="74" uniqueCount="57">
  <si>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</si>
  <si>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</si>
  <si>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</si>
  <si>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</si>
  <si>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</si>
  <si>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</si>
  <si>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</si>
  <si>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</si>
  <si>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</si>
  <si>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</si>
  <si>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</si>
  <si>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</si>
  <si>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30237000-9 - Součásti, příslušenství a doplňky pro počítače 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</si>
  <si>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</si>
  <si>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</si>
  <si>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</si>
  <si>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</si>
  <si>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</si>
  <si>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</si>
  <si>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</si>
  <si>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</si>
  <si>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</si>
  <si>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</si>
  <si>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</si>
  <si>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</si>
  <si>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</si>
  <si>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NE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</si>
  <si>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</si>
  <si>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</si>
  <si>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</si>
  <si>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</si>
  <si>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</si>
  <si>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</si>
  <si>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</si>
  <si>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Příloha č. 2 Kupní smlouvy - technická specifikace
Výpočetní technika (III.) 005 - 2022 </t>
  </si>
  <si>
    <t>Převodník USB na CAN</t>
  </si>
  <si>
    <t>Převodník USB na CAN obsahující třikrát CAN rozhraní. 
Minimálně jeden z portů musí být kompatibilní s CA FD a jeden z portu musí být vysokorychlostní. 
Převodník musí podporovat ISO i nonISO režim a rychlost minimální 8 Mbit.</t>
  </si>
  <si>
    <t>ANO</t>
  </si>
  <si>
    <t>TP01010042-/07 - Podpora komerčních příležitostí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</si>
  <si>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</si>
  <si>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Petra Peckertová, 
Tel.: 37763 4611</t>
  </si>
  <si>
    <t>Univerzitní 26, 
301 00 Plzeň,
Fakulta elektrotechnická - Katedra elektrotechniky a počítačového modelování
místnost EK 618</t>
  </si>
  <si>
    <t>Kabel oboustranné HDMI/M (HDMI 2.0) - pro připojení notebooku k monitoru, délka 1,8 m.</t>
  </si>
  <si>
    <t>Mgr. David Hofman,
Tel.: 37763 1207</t>
  </si>
  <si>
    <t>Univerzitní 8, 
301 00 Plzeň,
Rektorát - Odbor právní,
místnost UR 311</t>
  </si>
  <si>
    <t xml:space="preserve">Adaptér DVI samec (24+5) na HDMI samici </t>
  </si>
  <si>
    <t>Adaptér DVI samec (24 + 5) na HDMI samici poslouží pro přenos obrazového signálu v digitální kvalitě bez jakýchkoliv rušivých vlivů a ztráty kvality.</t>
  </si>
  <si>
    <t>Kabel oboustanné HDMI/M</t>
  </si>
  <si>
    <t>Drátová myš</t>
  </si>
  <si>
    <t>Drátová 3 tlačítková myš.</t>
  </si>
  <si>
    <t>Záruka na zboží min. 36 měsíců, servis NBD on site.</t>
  </si>
  <si>
    <t>Mgr. Tereza Butnikošarovská,
Tel.: 37763 2861,
E-mail: aliova@civ.zcu.cz</t>
  </si>
  <si>
    <t>Univerzitní 20,
301 00 Plzeň,
Centrum informatizace a výpočetní techniky - Oddělení Správa informačních systémů, 
místnost UI 313</t>
  </si>
  <si>
    <t>Provedení notebooku klasické.
Výkon procesoru v Passmark CPU více než 10 300 bodů (platné ke dni 9.11.2021), minimálně 4 jádra.
Operační paměť minimálně 16 GB.
SATA SSD disk o kapacitě minimálně 500 GB.
Integrovaná wifi karta.
Display min. Full HD 15,6" s rozlišením 1920x1080, provedení matné nebo antireflexní.
Webkamera a mikrofon.
Síťová karta 1 Gb/s Ethernet s podporou PXE.
Konktor RJ-45 integerovaný přímo na těle NTB.
Minimálně 4x USB port (alespoň 3x USB 3.0), 1x Type-C USB.
Operační systém Windows 64-bit (Windows 10 nebo vyšší)- OS Windows požadujeme z důvodu kompatibility s interními aplikacemi ZČU (Stag, Magion,...).
Existence ovladačů použitého HW ve Windows 10 a vyšší verze Windows.
Kovový nebo kompozitní vnitřní rám.
Hmotnost max. 1,8 kg.
CZ Klávesnice s podsvícením nebo alternativním způsobem zlepšení viditelnosti ve tmě.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
Záruka min. 36 měsíců, NBD on site.</t>
  </si>
  <si>
    <t>Dokovací stanice k pol.č. 5</t>
  </si>
  <si>
    <t>Notebook min. 15,6"</t>
  </si>
  <si>
    <t>Kompatibilní s položkou č. 5 Notebook.
Napájení a připojení notebooku přes USB-C.
Min. 1x GbE s průchodem MAC adresy.
Min. 5x USB.
Min. 1x HDMI.
Min. 1x Display Port.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</si>
</sst>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5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4" fontId="0" fillId="3" borderId="5" xfId="0" applyNumberFormat="1" applyFill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4" fillId="6" borderId="5" xfId="0" applyFont="1" applyFill="1" applyBorder="1" applyAlignment="1">
      <alignment horizontal="left" vertical="center" wrapText="1" indent="1"/>
    </xf>
    <xf numFmtId="0" fontId="4" fillId="3" borderId="5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left" vertical="center" wrapText="1" indent="1"/>
    </xf>
    <xf numFmtId="0" fontId="14" fillId="4" borderId="19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3" fillId="6" borderId="15" xfId="0" applyFont="1" applyFill="1" applyBorder="1" applyAlignment="1">
      <alignment horizontal="left" vertical="center" wrapText="1" indent="1"/>
    </xf>
    <xf numFmtId="0" fontId="9" fillId="3" borderId="17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3" fontId="0" fillId="2" borderId="22" xfId="0" applyNumberForma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left" vertical="center" wrapText="1" indent="1"/>
    </xf>
    <xf numFmtId="0" fontId="14" fillId="4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5" fillId="3" borderId="15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  <xf numFmtId="0" fontId="12" fillId="6" borderId="23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5" fillId="6" borderId="2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19" xfId="0" applyFont="1" applyFill="1" applyBorder="1" applyAlignment="1" applyProtection="1">
      <alignment horizontal="left" vertical="center" wrapText="1" indent="1"/>
      <protection locked="0"/>
    </xf>
    <xf numFmtId="0" fontId="14" fillId="4" borderId="23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center" vertical="center" wrapText="1"/>
      <protection locked="0"/>
    </xf>
    <xf numFmtId="164" fontId="14" fillId="4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91440</xdr:colOff>
      <xdr:row>71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91440</xdr:colOff>
      <xdr:row>80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47960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424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47960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40338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47960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40338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40338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422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47960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40338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40338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47960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422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47960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40338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47960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40338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77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40345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47960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139549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zoomScale="50" zoomScaleNormal="50" workbookViewId="0">
      <selection activeCell="N3" sqref="N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" style="1" customWidth="1"/>
    <col min="4" max="4" width="12.28515625" style="2" customWidth="1"/>
    <col min="5" max="5" width="10.5703125" style="3" customWidth="1"/>
    <col min="6" max="6" width="98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42.85546875" style="5" customWidth="1"/>
    <col min="12" max="12" width="30.85546875" style="5" customWidth="1"/>
    <col min="13" max="13" width="28.7109375" style="5" customWidth="1"/>
    <col min="14" max="14" width="41.140625" style="4" customWidth="1"/>
    <col min="15" max="15" width="31.710937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113" t="s">
        <v>34</v>
      </c>
      <c r="C1" s="114"/>
      <c r="D1" s="114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10"/>
      <c r="E3" s="110"/>
      <c r="F3" s="110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0"/>
      <c r="E4" s="110"/>
      <c r="F4" s="110"/>
      <c r="G4" s="110"/>
      <c r="H4" s="11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24" t="s">
        <v>2</v>
      </c>
      <c r="H5" s="125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5" t="s">
        <v>25</v>
      </c>
      <c r="H6" s="46" t="s">
        <v>28</v>
      </c>
      <c r="I6" s="40" t="s">
        <v>17</v>
      </c>
      <c r="J6" s="39" t="s">
        <v>18</v>
      </c>
      <c r="K6" s="39" t="s">
        <v>39</v>
      </c>
      <c r="L6" s="41" t="s">
        <v>19</v>
      </c>
      <c r="M6" s="42" t="s">
        <v>20</v>
      </c>
      <c r="N6" s="41" t="s">
        <v>21</v>
      </c>
      <c r="O6" s="39" t="s">
        <v>31</v>
      </c>
      <c r="P6" s="41" t="s">
        <v>22</v>
      </c>
      <c r="Q6" s="39" t="s">
        <v>5</v>
      </c>
      <c r="R6" s="43" t="s">
        <v>6</v>
      </c>
      <c r="S6" s="106" t="s">
        <v>7</v>
      </c>
      <c r="T6" s="44" t="s">
        <v>8</v>
      </c>
      <c r="U6" s="41" t="s">
        <v>23</v>
      </c>
      <c r="V6" s="41" t="s">
        <v>24</v>
      </c>
    </row>
    <row r="7" spans="1:22" ht="130.5" customHeight="1" thickTop="1" thickBot="1" x14ac:dyDescent="0.3">
      <c r="A7" s="20"/>
      <c r="B7" s="49">
        <v>1</v>
      </c>
      <c r="C7" s="50" t="s">
        <v>35</v>
      </c>
      <c r="D7" s="51">
        <v>1</v>
      </c>
      <c r="E7" s="52" t="s">
        <v>27</v>
      </c>
      <c r="F7" s="74" t="s">
        <v>36</v>
      </c>
      <c r="G7" s="146"/>
      <c r="H7" s="53" t="s">
        <v>26</v>
      </c>
      <c r="I7" s="54" t="s">
        <v>30</v>
      </c>
      <c r="J7" s="52" t="s">
        <v>37</v>
      </c>
      <c r="K7" s="75" t="s">
        <v>38</v>
      </c>
      <c r="L7" s="55"/>
      <c r="M7" s="56" t="s">
        <v>40</v>
      </c>
      <c r="N7" s="56" t="s">
        <v>41</v>
      </c>
      <c r="O7" s="57">
        <v>21</v>
      </c>
      <c r="P7" s="58">
        <f>D7*Q7</f>
        <v>4300</v>
      </c>
      <c r="Q7" s="59">
        <v>4300</v>
      </c>
      <c r="R7" s="152"/>
      <c r="S7" s="60">
        <f>D7*R7</f>
        <v>0</v>
      </c>
      <c r="T7" s="61" t="str">
        <f t="shared" ref="T7" si="0">IF(ISNUMBER(R7), IF(R7&gt;Q7,"NEVYHOVUJE","VYHOVUJE")," ")</f>
        <v xml:space="preserve"> </v>
      </c>
      <c r="U7" s="52"/>
      <c r="V7" s="52" t="s">
        <v>13</v>
      </c>
    </row>
    <row r="8" spans="1:22" ht="66.75" customHeight="1" x14ac:dyDescent="0.25">
      <c r="A8" s="20"/>
      <c r="B8" s="62">
        <v>2</v>
      </c>
      <c r="C8" s="63" t="s">
        <v>45</v>
      </c>
      <c r="D8" s="64">
        <v>1</v>
      </c>
      <c r="E8" s="107" t="s">
        <v>27</v>
      </c>
      <c r="F8" s="89" t="s">
        <v>46</v>
      </c>
      <c r="G8" s="147"/>
      <c r="H8" s="65" t="s">
        <v>26</v>
      </c>
      <c r="I8" s="115" t="s">
        <v>30</v>
      </c>
      <c r="J8" s="118" t="s">
        <v>26</v>
      </c>
      <c r="K8" s="137"/>
      <c r="L8" s="121"/>
      <c r="M8" s="126" t="s">
        <v>43</v>
      </c>
      <c r="N8" s="126" t="s">
        <v>44</v>
      </c>
      <c r="O8" s="143">
        <v>14</v>
      </c>
      <c r="P8" s="81">
        <f>D8*Q8</f>
        <v>100</v>
      </c>
      <c r="Q8" s="82">
        <v>100</v>
      </c>
      <c r="R8" s="153"/>
      <c r="S8" s="83">
        <f>D8*R8</f>
        <v>0</v>
      </c>
      <c r="T8" s="84" t="str">
        <f t="shared" ref="T8:T10" si="1">IF(ISNUMBER(R8), IF(R8&gt;Q8,"NEVYHOVUJE","VYHOVUJE")," ")</f>
        <v xml:space="preserve"> </v>
      </c>
      <c r="U8" s="118"/>
      <c r="V8" s="107" t="s">
        <v>12</v>
      </c>
    </row>
    <row r="9" spans="1:22" ht="66.75" customHeight="1" x14ac:dyDescent="0.25">
      <c r="A9" s="20"/>
      <c r="B9" s="76">
        <v>3</v>
      </c>
      <c r="C9" s="77" t="s">
        <v>47</v>
      </c>
      <c r="D9" s="78">
        <v>1</v>
      </c>
      <c r="E9" s="108" t="s">
        <v>27</v>
      </c>
      <c r="F9" s="79" t="s">
        <v>42</v>
      </c>
      <c r="G9" s="148"/>
      <c r="H9" s="80" t="s">
        <v>26</v>
      </c>
      <c r="I9" s="116"/>
      <c r="J9" s="119"/>
      <c r="K9" s="119"/>
      <c r="L9" s="122"/>
      <c r="M9" s="127"/>
      <c r="N9" s="127"/>
      <c r="O9" s="144"/>
      <c r="P9" s="85">
        <f>D9*Q9</f>
        <v>140</v>
      </c>
      <c r="Q9" s="86">
        <v>140</v>
      </c>
      <c r="R9" s="154"/>
      <c r="S9" s="87">
        <f>D9*R9</f>
        <v>0</v>
      </c>
      <c r="T9" s="88" t="str">
        <f t="shared" ref="T9" si="2">IF(ISNUMBER(R9), IF(R9&gt;Q9,"NEVYHOVUJE","VYHOVUJE")," ")</f>
        <v xml:space="preserve"> </v>
      </c>
      <c r="U9" s="119"/>
      <c r="V9" s="108" t="s">
        <v>12</v>
      </c>
    </row>
    <row r="10" spans="1:22" ht="48.75" customHeight="1" thickBot="1" x14ac:dyDescent="0.3">
      <c r="A10" s="20"/>
      <c r="B10" s="93">
        <v>4</v>
      </c>
      <c r="C10" s="94" t="s">
        <v>48</v>
      </c>
      <c r="D10" s="95">
        <v>3</v>
      </c>
      <c r="E10" s="109" t="s">
        <v>27</v>
      </c>
      <c r="F10" s="96" t="s">
        <v>49</v>
      </c>
      <c r="G10" s="149"/>
      <c r="H10" s="97" t="s">
        <v>26</v>
      </c>
      <c r="I10" s="117"/>
      <c r="J10" s="120"/>
      <c r="K10" s="119"/>
      <c r="L10" s="123"/>
      <c r="M10" s="127"/>
      <c r="N10" s="127"/>
      <c r="O10" s="145"/>
      <c r="P10" s="98">
        <f>D10*Q10</f>
        <v>900</v>
      </c>
      <c r="Q10" s="99">
        <v>300</v>
      </c>
      <c r="R10" s="155"/>
      <c r="S10" s="100">
        <f>D10*R10</f>
        <v>0</v>
      </c>
      <c r="T10" s="101" t="str">
        <f t="shared" si="1"/>
        <v xml:space="preserve"> </v>
      </c>
      <c r="U10" s="120"/>
      <c r="V10" s="109" t="s">
        <v>13</v>
      </c>
    </row>
    <row r="11" spans="1:22" ht="336.75" customHeight="1" x14ac:dyDescent="0.25">
      <c r="A11" s="20"/>
      <c r="B11" s="62">
        <v>5</v>
      </c>
      <c r="C11" s="63" t="s">
        <v>55</v>
      </c>
      <c r="D11" s="64">
        <v>1</v>
      </c>
      <c r="E11" s="107" t="s">
        <v>27</v>
      </c>
      <c r="F11" s="104" t="s">
        <v>53</v>
      </c>
      <c r="G11" s="147"/>
      <c r="H11" s="151"/>
      <c r="I11" s="135" t="s">
        <v>30</v>
      </c>
      <c r="J11" s="135" t="s">
        <v>26</v>
      </c>
      <c r="K11" s="137"/>
      <c r="L11" s="112" t="s">
        <v>50</v>
      </c>
      <c r="M11" s="139" t="s">
        <v>51</v>
      </c>
      <c r="N11" s="139" t="s">
        <v>52</v>
      </c>
      <c r="O11" s="111">
        <v>21</v>
      </c>
      <c r="P11" s="102">
        <f>D11*Q11</f>
        <v>23500</v>
      </c>
      <c r="Q11" s="103">
        <v>23500</v>
      </c>
      <c r="R11" s="156"/>
      <c r="S11" s="83">
        <f>D11*R11</f>
        <v>0</v>
      </c>
      <c r="T11" s="84" t="str">
        <f t="shared" ref="T11:T12" si="3">IF(ISNUMBER(R11), IF(R11&gt;Q11,"NEVYHOVUJE","VYHOVUJE")," ")</f>
        <v xml:space="preserve"> </v>
      </c>
      <c r="U11" s="107"/>
      <c r="V11" s="107" t="s">
        <v>11</v>
      </c>
    </row>
    <row r="12" spans="1:22" ht="133.5" customHeight="1" thickBot="1" x14ac:dyDescent="0.3">
      <c r="A12" s="20"/>
      <c r="B12" s="66">
        <v>6</v>
      </c>
      <c r="C12" s="67" t="s">
        <v>54</v>
      </c>
      <c r="D12" s="68">
        <v>1</v>
      </c>
      <c r="E12" s="91" t="s">
        <v>27</v>
      </c>
      <c r="F12" s="105" t="s">
        <v>56</v>
      </c>
      <c r="G12" s="150"/>
      <c r="H12" s="69" t="s">
        <v>26</v>
      </c>
      <c r="I12" s="136"/>
      <c r="J12" s="136"/>
      <c r="K12" s="138"/>
      <c r="L12" s="92"/>
      <c r="M12" s="140"/>
      <c r="N12" s="140"/>
      <c r="O12" s="90">
        <v>21</v>
      </c>
      <c r="P12" s="70">
        <f>D12*Q12</f>
        <v>4500</v>
      </c>
      <c r="Q12" s="71">
        <v>4500</v>
      </c>
      <c r="R12" s="157"/>
      <c r="S12" s="72">
        <f>D12*R12</f>
        <v>0</v>
      </c>
      <c r="T12" s="73" t="str">
        <f t="shared" si="3"/>
        <v xml:space="preserve"> </v>
      </c>
      <c r="U12" s="91"/>
      <c r="V12" s="91" t="s">
        <v>12</v>
      </c>
    </row>
    <row r="13" spans="1:22" ht="17.45" customHeight="1" thickTop="1" thickBot="1" x14ac:dyDescent="0.3">
      <c r="C13" s="5"/>
      <c r="D13" s="5"/>
      <c r="E13" s="5"/>
      <c r="F13" s="5"/>
      <c r="G13" s="33"/>
      <c r="H13" s="33"/>
      <c r="I13" s="5"/>
      <c r="J13" s="5"/>
      <c r="N13" s="5"/>
      <c r="O13" s="5"/>
      <c r="P13" s="5"/>
    </row>
    <row r="14" spans="1:22" ht="51.75" customHeight="1" thickTop="1" thickBot="1" x14ac:dyDescent="0.3">
      <c r="B14" s="141" t="s">
        <v>33</v>
      </c>
      <c r="C14" s="141"/>
      <c r="D14" s="141"/>
      <c r="E14" s="141"/>
      <c r="F14" s="141"/>
      <c r="G14" s="141"/>
      <c r="H14" s="48"/>
      <c r="I14" s="48"/>
      <c r="J14" s="21"/>
      <c r="K14" s="21"/>
      <c r="L14" s="7"/>
      <c r="M14" s="7"/>
      <c r="N14" s="7"/>
      <c r="O14" s="22"/>
      <c r="P14" s="22"/>
      <c r="Q14" s="23" t="s">
        <v>9</v>
      </c>
      <c r="R14" s="132" t="s">
        <v>10</v>
      </c>
      <c r="S14" s="133"/>
      <c r="T14" s="134"/>
      <c r="U14" s="24"/>
      <c r="V14" s="25"/>
    </row>
    <row r="15" spans="1:22" ht="50.45" customHeight="1" thickTop="1" thickBot="1" x14ac:dyDescent="0.3">
      <c r="B15" s="142" t="s">
        <v>29</v>
      </c>
      <c r="C15" s="142"/>
      <c r="D15" s="142"/>
      <c r="E15" s="142"/>
      <c r="F15" s="142"/>
      <c r="G15" s="142"/>
      <c r="H15" s="142"/>
      <c r="I15" s="26"/>
      <c r="L15" s="9"/>
      <c r="M15" s="9"/>
      <c r="N15" s="9"/>
      <c r="O15" s="27"/>
      <c r="P15" s="27"/>
      <c r="Q15" s="28">
        <f>SUM(P7:P12)</f>
        <v>33440</v>
      </c>
      <c r="R15" s="129">
        <f>SUM(S7:S12)</f>
        <v>0</v>
      </c>
      <c r="S15" s="130"/>
      <c r="T15" s="131"/>
    </row>
    <row r="16" spans="1:22" ht="15.75" thickTop="1" x14ac:dyDescent="0.25">
      <c r="B16" s="128" t="s">
        <v>32</v>
      </c>
      <c r="C16" s="128"/>
      <c r="D16" s="128"/>
      <c r="E16" s="128"/>
      <c r="F16" s="128"/>
      <c r="G16" s="128"/>
      <c r="H16" s="110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7"/>
      <c r="C17" s="47"/>
      <c r="D17" s="47"/>
      <c r="E17" s="47"/>
      <c r="F17" s="47"/>
      <c r="G17" s="110"/>
      <c r="H17" s="110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47"/>
      <c r="C18" s="47"/>
      <c r="D18" s="47"/>
      <c r="E18" s="47"/>
      <c r="F18" s="47"/>
      <c r="G18" s="110"/>
      <c r="H18" s="110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25">
      <c r="B19" s="47"/>
      <c r="C19" s="47"/>
      <c r="D19" s="47"/>
      <c r="E19" s="47"/>
      <c r="F19" s="47"/>
      <c r="G19" s="110"/>
      <c r="H19" s="110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110"/>
      <c r="H20" s="110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H21" s="36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110"/>
      <c r="H22" s="110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110"/>
      <c r="H23" s="110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110"/>
      <c r="H24" s="110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110"/>
      <c r="H25" s="110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110"/>
      <c r="H26" s="110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110"/>
      <c r="H27" s="110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110"/>
      <c r="H28" s="110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110"/>
      <c r="H29" s="110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110"/>
      <c r="H30" s="110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110"/>
      <c r="H31" s="110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110"/>
      <c r="H32" s="110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10"/>
      <c r="H33" s="110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10"/>
      <c r="H34" s="110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10"/>
      <c r="H35" s="110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10"/>
      <c r="H36" s="110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10"/>
      <c r="H37" s="110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10"/>
      <c r="H38" s="110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10"/>
      <c r="H39" s="110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10"/>
      <c r="H40" s="110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10"/>
      <c r="H41" s="110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10"/>
      <c r="H42" s="110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10"/>
      <c r="H43" s="110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10"/>
      <c r="H44" s="110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10"/>
      <c r="H45" s="110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10"/>
      <c r="H46" s="110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10"/>
      <c r="H47" s="110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10"/>
      <c r="H48" s="110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10"/>
      <c r="H49" s="110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10"/>
      <c r="H50" s="110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10"/>
      <c r="H51" s="110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10"/>
      <c r="H52" s="110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10"/>
      <c r="H53" s="110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10"/>
      <c r="H54" s="110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10"/>
      <c r="H55" s="110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10"/>
      <c r="H56" s="110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10"/>
      <c r="H57" s="110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10"/>
      <c r="H58" s="110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10"/>
      <c r="H59" s="110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10"/>
      <c r="H60" s="110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10"/>
      <c r="H61" s="110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10"/>
      <c r="H62" s="110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10"/>
      <c r="H63" s="110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10"/>
      <c r="H64" s="110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10"/>
      <c r="H65" s="110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10"/>
      <c r="H66" s="110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10"/>
      <c r="H67" s="110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10"/>
      <c r="H68" s="110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10"/>
      <c r="H69" s="110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10"/>
      <c r="H70" s="110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10"/>
      <c r="H71" s="110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10"/>
      <c r="H72" s="110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10"/>
      <c r="H73" s="110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10"/>
      <c r="H74" s="110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10"/>
      <c r="H75" s="110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10"/>
      <c r="H76" s="110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10"/>
      <c r="H77" s="110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10"/>
      <c r="H78" s="110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10"/>
      <c r="H79" s="110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10"/>
      <c r="H80" s="110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10"/>
      <c r="H81" s="110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10"/>
      <c r="H82" s="110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10"/>
      <c r="H83" s="110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10"/>
      <c r="H84" s="110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10"/>
      <c r="H85" s="110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10"/>
      <c r="H86" s="110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10"/>
      <c r="H87" s="110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10"/>
      <c r="H88" s="110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10"/>
      <c r="H89" s="110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10"/>
      <c r="H90" s="110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10"/>
      <c r="H91" s="110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10"/>
      <c r="H92" s="110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10"/>
      <c r="H93" s="110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10"/>
      <c r="H94" s="110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10"/>
      <c r="H95" s="110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10"/>
      <c r="H96" s="110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10"/>
      <c r="H97" s="110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10"/>
      <c r="H98" s="110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10"/>
      <c r="H99" s="110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10"/>
      <c r="H100" s="110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10"/>
      <c r="H101" s="110"/>
      <c r="I101" s="11"/>
      <c r="J101" s="11"/>
      <c r="K101" s="11"/>
      <c r="L101" s="11"/>
      <c r="M101" s="11"/>
      <c r="N101" s="6"/>
      <c r="O101" s="6"/>
      <c r="P101" s="6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</sheetData>
  <sheetProtection algorithmName="SHA-512" hashValue="M1MpBjbtDfo3rewn6cJjMVZ+9AxN2ytOV3zAa2QCsb94xBPp/kZ6Stue1xKYeShbXB7zyCZFBEtY0xJePL9Bmw==" saltValue="c08nnct3qPl9UvR9vD8awg==" spinCount="100000" sheet="1" objects="1" scenarios="1"/>
  <mergeCells count="20">
    <mergeCell ref="B16:G16"/>
    <mergeCell ref="R15:T15"/>
    <mergeCell ref="R14:T14"/>
    <mergeCell ref="U8:U10"/>
    <mergeCell ref="I11:I12"/>
    <mergeCell ref="J11:J12"/>
    <mergeCell ref="K11:K12"/>
    <mergeCell ref="M11:M12"/>
    <mergeCell ref="N11:N12"/>
    <mergeCell ref="B14:G14"/>
    <mergeCell ref="B15:H15"/>
    <mergeCell ref="O8:O10"/>
    <mergeCell ref="K8:K10"/>
    <mergeCell ref="M8:M10"/>
    <mergeCell ref="N8:N10"/>
    <mergeCell ref="B1:D1"/>
    <mergeCell ref="I8:I10"/>
    <mergeCell ref="J8:J10"/>
    <mergeCell ref="L8:L10"/>
    <mergeCell ref="G5:H5"/>
  </mergeCells>
  <conditionalFormatting sqref="D7:D12 B7:B12">
    <cfRule type="containsBlanks" dxfId="7" priority="52">
      <formula>LEN(TRIM(B7))=0</formula>
    </cfRule>
  </conditionalFormatting>
  <conditionalFormatting sqref="B7:B12">
    <cfRule type="cellIs" dxfId="6" priority="49" operator="greaterThanOrEqual">
      <formula>1</formula>
    </cfRule>
  </conditionalFormatting>
  <conditionalFormatting sqref="T7:T12">
    <cfRule type="cellIs" dxfId="5" priority="36" operator="equal">
      <formula>"VYHOVUJE"</formula>
    </cfRule>
  </conditionalFormatting>
  <conditionalFormatting sqref="T7:T12">
    <cfRule type="cellIs" dxfId="4" priority="35" operator="equal">
      <formula>"NEVYHOVUJE"</formula>
    </cfRule>
  </conditionalFormatting>
  <conditionalFormatting sqref="G7:H12 R7:R12">
    <cfRule type="containsBlanks" dxfId="3" priority="29">
      <formula>LEN(TRIM(G7))=0</formula>
    </cfRule>
  </conditionalFormatting>
  <conditionalFormatting sqref="G7:H12 R7:R12">
    <cfRule type="notContainsBlanks" dxfId="2" priority="27">
      <formula>LEN(TRIM(G7))&gt;0</formula>
    </cfRule>
  </conditionalFormatting>
  <conditionalFormatting sqref="G7:H12 R7:R12">
    <cfRule type="notContainsBlanks" dxfId="1" priority="26">
      <formula>LEN(TRIM(G7))&gt;0</formula>
    </cfRule>
  </conditionalFormatting>
  <conditionalFormatting sqref="G7:H12">
    <cfRule type="notContainsBlanks" dxfId="0" priority="25">
      <formula>LEN(TRIM(G7))&gt;0</formula>
    </cfRule>
  </conditionalFormatting>
  <dataValidations count="2">
    <dataValidation type="list" showInputMessage="1" showErrorMessage="1" sqref="J7:J9" xr:uid="{00000000-0002-0000-0000-000000000000}">
      <formula1>"ANO,NE"</formula1>
    </dataValidation>
    <dataValidation type="list" showInputMessage="1" showErrorMessage="1" sqref="E7:E12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2022-01-14T12:24:57Z</cp:lastPrinted>
  <dcterms:created xsi:type="dcterms:W3CDTF">2014-03-05T12:43:32Z</dcterms:created>
  <dcterms:modified xsi:type="dcterms:W3CDTF">2022-02-02T11:35:13Z</dcterms:modified>
</cp:coreProperties>
</file>