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/>
  <bookViews>
    <workbookView xWindow="65416" yWindow="65416" windowWidth="25440" windowHeight="15540" activeTab="0"/>
  </bookViews>
  <sheets>
    <sheet name="PP" sheetId="1" r:id="rId1"/>
  </sheets>
  <definedNames>
    <definedName name="_xlnm.Print_Area" localSheetId="0">'PP'!$A$1:$T$17</definedName>
  </definedNames>
  <calcPr calcId="191029"/>
  <extLst/>
</workbook>
</file>

<file path=xl/sharedStrings.xml><?xml version="1.0" encoding="utf-8"?>
<sst xmlns="http://schemas.openxmlformats.org/spreadsheetml/2006/main" count="57" uniqueCount="49">
  <si>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</si>
  <si>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</si>
  <si>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</si>
  <si>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</si>
  <si>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</si>
  <si>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</si>
  <si>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</si>
  <si>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</si>
  <si>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</si>
  <si>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</si>
  <si>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</si>
  <si>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22462000-6 - Reklamní materiály</t>
  </si>
  <si>
    <t>Ilustrační obrázek</t>
  </si>
  <si>
    <t>ks</t>
  </si>
  <si>
    <t>Popis</t>
  </si>
  <si>
    <t xml:space="preserve">Měrná jednotka [MJ] </t>
  </si>
  <si>
    <t>Maximální cena za jednotlivé položky 
 v Kč BEZ DPH</t>
  </si>
  <si>
    <t xml:space="preserve">Fakturace </t>
  </si>
  <si>
    <t>Společná faktura</t>
  </si>
  <si>
    <t>Kontaktní osoba ve věci technické specifikace</t>
  </si>
  <si>
    <t xml:space="preserve">Kontaktní osoba 
k převzetí zboží </t>
  </si>
  <si>
    <t xml:space="preserve">Místo dodání </t>
  </si>
  <si>
    <t>POZNÁMKA</t>
  </si>
  <si>
    <t xml:space="preserve">CPV - výběr
PROPAGAČNÍ PŘEDMĚTY </t>
  </si>
  <si>
    <t>Název</t>
  </si>
  <si>
    <t>Bc. Eva Krauzová,
Tel.: 775 198 801</t>
  </si>
  <si>
    <t>Markéta Přibylová, 
Tel.: 37763 8001</t>
  </si>
  <si>
    <t xml:space="preserve"> Univerzitní 22, 
301 00 Plzeň,
Fakulta strojní - Děkanát,
místnost UK 210</t>
  </si>
  <si>
    <t>Příloha č. 2 Kupní smlouvy - technická specifikace
Propagační předměty (II.) 022 - 2021</t>
  </si>
  <si>
    <t>do 10.1.2022</t>
  </si>
  <si>
    <t xml:space="preserve">Termín dodání </t>
  </si>
  <si>
    <t>Multifunkční šátek</t>
  </si>
  <si>
    <t xml:space="preserve">Dřevěná grafitová tužka bílá s bílou gumou
</t>
  </si>
  <si>
    <t xml:space="preserve">Kovový šroubovák
</t>
  </si>
  <si>
    <t xml:space="preserve">Reklamní mini čokoládky
</t>
  </si>
  <si>
    <t xml:space="preserve">Bonbony s ovocnou příchutí
</t>
  </si>
  <si>
    <t xml:space="preserve">Čistící váleček na textil
</t>
  </si>
  <si>
    <t>Přívěsek na klíče - palec</t>
  </si>
  <si>
    <t xml:space="preserve">Kovové kuličkové pero s pogumovaným povrchem
</t>
  </si>
  <si>
    <r>
      <t xml:space="preserve">Multifunkční šástek tmavě modré barvy. 
Rozměr min. 24 x 45 cm.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LOGO S LOGOTYPEM FST dle jednotného vizuálního stylu viz 
</t>
    </r>
    <r>
      <rPr>
        <sz val="11"/>
        <color rgb="FFFF0000"/>
        <rFont val="Calibri"/>
        <family val="2"/>
        <scheme val="minor"/>
      </rPr>
      <t>Příloha č. 3 Kupní smlouvy - potisk_PP (II.)-022-2021.zip</t>
    </r>
  </si>
  <si>
    <r>
      <t xml:space="preserve">Reklamní mini čokoládka balená v aluminiové folii s přebalem v bílé barvě s potiskem loga. 
Hmotnost cca 5 g.  
Rozměry cca 34 x 34 x 3,5 mm.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LOGO S LOGOTYPEM FST dle jednotného vizuálního stylu viz
</t>
    </r>
    <r>
      <rPr>
        <sz val="11"/>
        <color rgb="FFFF0000"/>
        <rFont val="Calibri"/>
        <family val="2"/>
        <scheme val="minor"/>
      </rPr>
      <t>Příloha č. 3 Kupní smlouvy - potisk_PP (II.)-022-2021.zip</t>
    </r>
  </si>
  <si>
    <r>
      <t xml:space="preserve">Reklamní bonbony s ovocnou příchutí zabalené ve flowpacku bílé barvy s potiskem loga. 
Flowpack roměr: cca 20 - 20,5 mm x 30 - 30,5 mm včetně potisku. 
Hmotnost bonbonu 4 - 5 g.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LOGO S LOGOTYPEM FST dle jednotného vizuálního stylu viz
</t>
    </r>
    <r>
      <rPr>
        <sz val="11"/>
        <color rgb="FFFF0000"/>
        <rFont val="Calibri"/>
        <family val="2"/>
        <scheme val="minor"/>
      </rPr>
      <t>Příloha č. 3 Kupní smlouvy - potisk_PP (II.)-022-2021.zip</t>
    </r>
  </si>
  <si>
    <r>
      <t xml:space="preserve">Kovové kuličkové pero s modrou náplní a pogumovaným povrchem soft touch. 
Barva noční modrá. 
Rozměr: průměr 0,9 - 1,1, délka 13,6 - 13,9 cm.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LOGO S LOGOTYPEM FST dle jednotného vizuálního stylu viz
</t>
    </r>
    <r>
      <rPr>
        <sz val="11"/>
        <color rgb="FFFF0000"/>
        <rFont val="Calibri"/>
        <family val="2"/>
        <scheme val="minor"/>
      </rPr>
      <t>Příloha č. 3 Kupní smlouvy - potisk_PP (II.)-022-2021.zip</t>
    </r>
  </si>
  <si>
    <r>
      <t xml:space="preserve">Modrý kovový šroubovák ve tvaru tužky, 8 -  15 funkcí. 
Průměr cca 1,5 - 2 cm, a délka 10 - 11 cm. 
Hmotnost do 0,05 kg. 
Baleno v krabičce.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Gravírované laserové logo  - LOGO S LOGOTYPEM FST dle jednotného vizuálního stylu viz
</t>
    </r>
    <r>
      <rPr>
        <sz val="11"/>
        <color rgb="FFFF0000"/>
        <rFont val="Calibri"/>
        <family val="2"/>
        <scheme val="minor"/>
      </rPr>
      <t>Příloha č. 3 Kupní smlouvy - potisk_PP (II.)-022-2021.zip</t>
    </r>
  </si>
  <si>
    <r>
      <t xml:space="preserve">Kulatá dřevěná grafitová tužka bílá s bílou gumou, hrocená. 
Rozměry (velikost): cca 18,6 × 0,7 cm.
</t>
    </r>
    <r>
      <rPr>
        <b/>
        <sz val="11"/>
        <color theme="1"/>
        <rFont val="Calibri"/>
        <family val="2"/>
        <scheme val="minor"/>
      </rPr>
      <t>Potisk</t>
    </r>
    <r>
      <rPr>
        <b/>
        <sz val="11"/>
        <color rgb="FFFF0000"/>
        <rFont val="Calibri"/>
        <family val="2"/>
        <scheme val="minor"/>
      </rPr>
      <t xml:space="preserve"> jednobarevný</t>
    </r>
    <r>
      <rPr>
        <sz val="11"/>
        <color theme="1"/>
        <rFont val="Calibri"/>
        <family val="2"/>
        <scheme val="minor"/>
      </rPr>
      <t xml:space="preserve">: LOGO S LOGOTYPEM FST dle jednotného vizuálního stylu viz
</t>
    </r>
    <r>
      <rPr>
        <sz val="11"/>
        <color rgb="FFFF0000"/>
        <rFont val="Calibri"/>
        <family val="2"/>
        <scheme val="minor"/>
      </rPr>
      <t>Příloha č. 3 Kupní smlouvy - potisk_PP (II.)-022-2021.zip</t>
    </r>
  </si>
  <si>
    <r>
      <t xml:space="preserve">Bílý </t>
    </r>
    <r>
      <rPr>
        <sz val="11"/>
        <color rgb="FFFF0000"/>
        <rFont val="Calibri"/>
        <family val="2"/>
        <scheme val="minor"/>
      </rPr>
      <t>(případně modrý)</t>
    </r>
    <r>
      <rPr>
        <sz val="11"/>
        <color theme="1"/>
        <rFont val="Calibri"/>
        <family val="2"/>
        <scheme val="minor"/>
      </rPr>
      <t xml:space="preserve"> čistící váleček na textil. 
Odnímatelné víčko. 
Rozměr 2 - 3 cm průměr, délka 11 - 13 cm. 
Hmotnost max. 0,05 kg.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LOGO S LOGOTYPEM FST dle jednotného vizuálního stylu viz
</t>
    </r>
    <r>
      <rPr>
        <sz val="11"/>
        <color rgb="FFFF0000"/>
        <rFont val="Calibri"/>
        <family val="2"/>
        <scheme val="minor"/>
      </rPr>
      <t>Příloha č. 3 Kupní smlouvy - potisk_PP (II.)-022-2021.zip</t>
    </r>
  </si>
  <si>
    <r>
      <t>Modrý</t>
    </r>
    <r>
      <rPr>
        <sz val="11"/>
        <color rgb="FFFF0000"/>
        <rFont val="Calibri"/>
        <family val="2"/>
        <scheme val="minor"/>
      </rPr>
      <t xml:space="preserve"> (případně bílý)</t>
    </r>
    <r>
      <rPr>
        <sz val="11"/>
        <color theme="1"/>
        <rFont val="Calibri"/>
        <family val="2"/>
        <scheme val="minor"/>
      </rPr>
      <t xml:space="preserve"> přívěsek na klíče s led svítilnou a stylusem v podobně zvednutého palce nahoru. 
Rozměr 4 - 4,5 cm x 1 - 1,5 cm x 6,5 - 7,1 cm. 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LOGO S LOGOTYPEM FST dle jednotného vizuálního stylu viz
</t>
    </r>
    <r>
      <rPr>
        <sz val="11"/>
        <color rgb="FFFF0000"/>
        <rFont val="Calibri"/>
        <family val="2"/>
        <scheme val="minor"/>
      </rPr>
      <t>Příloha č. 3 Kupní smlouvy - potisk_PP (II.)-022-2021.zip</t>
    </r>
  </si>
  <si>
    <t>Požadavek zadavatele: 
do sloupce označeného textem:</t>
  </si>
  <si>
    <t>Dodavatel doplní do jednotlivých prázdných žlutě podbarvených buněk požadované údaje, tj. jednotkové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</si>
</sst>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/>
      <right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/>
      <top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7">
    <xf numFmtId="0" fontId="0" fillId="0" borderId="0" xfId="0"/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textRotation="90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Protection="1">
      <protection/>
    </xf>
    <xf numFmtId="164" fontId="0" fillId="0" borderId="0" xfId="0" applyNumberFormat="1" applyProtection="1"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left" vertical="center" wrapText="1" inden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3" fontId="0" fillId="5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 indent="1"/>
      <protection/>
    </xf>
    <xf numFmtId="0" fontId="0" fillId="4" borderId="11" xfId="0" applyNumberFormat="1" applyFont="1" applyFill="1" applyBorder="1" applyAlignment="1" applyProtection="1">
      <alignment vertical="center" wrapText="1"/>
      <protection/>
    </xf>
    <xf numFmtId="164" fontId="0" fillId="0" borderId="11" xfId="0" applyNumberFormat="1" applyBorder="1" applyAlignment="1" applyProtection="1">
      <alignment horizontal="right" vertical="center" indent="1"/>
      <protection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0" fontId="0" fillId="0" borderId="12" xfId="0" applyFont="1" applyFill="1" applyBorder="1" applyAlignment="1" applyProtection="1">
      <alignment horizontal="left" vertical="center" wrapText="1" inden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 inden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 indent="1"/>
      <protection/>
    </xf>
    <xf numFmtId="0" fontId="0" fillId="4" borderId="15" xfId="0" applyNumberFormat="1" applyFont="1" applyFill="1" applyBorder="1" applyAlignment="1" applyProtection="1">
      <alignment vertical="center" wrapText="1"/>
      <protection/>
    </xf>
    <xf numFmtId="164" fontId="0" fillId="0" borderId="16" xfId="0" applyNumberFormat="1" applyFill="1" applyBorder="1" applyAlignment="1" applyProtection="1">
      <alignment horizontal="right" vertical="center" indent="1"/>
      <protection/>
    </xf>
    <xf numFmtId="3" fontId="0" fillId="5" borderId="14" xfId="0" applyNumberForma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 inden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 inden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 indent="1"/>
      <protection/>
    </xf>
    <xf numFmtId="0" fontId="0" fillId="4" borderId="18" xfId="0" applyNumberFormat="1" applyFont="1" applyFill="1" applyBorder="1" applyAlignment="1" applyProtection="1">
      <alignment vertical="center" wrapText="1"/>
      <protection/>
    </xf>
    <xf numFmtId="164" fontId="0" fillId="0" borderId="18" xfId="0" applyNumberFormat="1" applyBorder="1" applyAlignment="1" applyProtection="1">
      <alignment horizontal="right" vertical="center" indent="1"/>
      <protection/>
    </xf>
    <xf numFmtId="164" fontId="0" fillId="0" borderId="19" xfId="0" applyNumberFormat="1" applyFill="1" applyBorder="1" applyAlignment="1" applyProtection="1">
      <alignment horizontal="right" vertical="center" indent="1"/>
      <protection/>
    </xf>
    <xf numFmtId="165" fontId="0" fillId="0" borderId="18" xfId="0" applyNumberFormat="1" applyBorder="1" applyAlignment="1" applyProtection="1">
      <alignment horizontal="right" vertical="center" inden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64" fontId="8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7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3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3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164" fontId="2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Border="1" applyProtection="1">
      <protection/>
    </xf>
    <xf numFmtId="0" fontId="0" fillId="0" borderId="25" xfId="0" applyBorder="1" applyProtection="1"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25" xfId="0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 applyProtection="1">
      <alignment horizontal="center" vertical="center" wrapText="1"/>
      <protection/>
    </xf>
    <xf numFmtId="0" fontId="0" fillId="3" borderId="28" xfId="0" applyFill="1" applyBorder="1" applyAlignment="1" applyProtection="1">
      <alignment horizontal="center" vertical="center" wrapText="1"/>
      <protection/>
    </xf>
    <xf numFmtId="0" fontId="0" fillId="3" borderId="29" xfId="0" applyFill="1" applyBorder="1" applyAlignment="1" applyProtection="1">
      <alignment horizontal="center" vertical="center" wrapText="1"/>
      <protection/>
    </xf>
    <xf numFmtId="0" fontId="0" fillId="3" borderId="30" xfId="0" applyFill="1" applyBorder="1" applyAlignment="1" applyProtection="1">
      <alignment horizontal="center" vertical="center" wrapText="1"/>
      <protection/>
    </xf>
    <xf numFmtId="0" fontId="3" fillId="0" borderId="31" xfId="0" applyNumberFormat="1" applyFont="1" applyBorder="1" applyAlignment="1" applyProtection="1">
      <alignment horizontal="right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7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5</xdr:row>
      <xdr:rowOff>171450</xdr:rowOff>
    </xdr:from>
    <xdr:to>
      <xdr:col>6</xdr:col>
      <xdr:colOff>1914525</xdr:colOff>
      <xdr:row>5</xdr:row>
      <xdr:rowOff>1352550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6375" y="2400300"/>
          <a:ext cx="1181100" cy="1181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323850</xdr:colOff>
      <xdr:row>6</xdr:row>
      <xdr:rowOff>371475</xdr:rowOff>
    </xdr:from>
    <xdr:to>
      <xdr:col>6</xdr:col>
      <xdr:colOff>2314575</xdr:colOff>
      <xdr:row>6</xdr:row>
      <xdr:rowOff>1295400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4095750"/>
          <a:ext cx="1990725" cy="9239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552450</xdr:colOff>
      <xdr:row>7</xdr:row>
      <xdr:rowOff>390525</xdr:rowOff>
    </xdr:from>
    <xdr:ext cx="1647825" cy="1238250"/>
    <xdr:pic>
      <xdr:nvPicPr>
        <xdr:cNvPr id="17" name="Obrázek 1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5781675"/>
          <a:ext cx="1647825" cy="12382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6</xdr:col>
      <xdr:colOff>628650</xdr:colOff>
      <xdr:row>8</xdr:row>
      <xdr:rowOff>238125</xdr:rowOff>
    </xdr:from>
    <xdr:to>
      <xdr:col>6</xdr:col>
      <xdr:colOff>2114550</xdr:colOff>
      <xdr:row>8</xdr:row>
      <xdr:rowOff>1562100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7629525"/>
          <a:ext cx="1485900" cy="1323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485775</xdr:colOff>
      <xdr:row>10</xdr:row>
      <xdr:rowOff>285750</xdr:rowOff>
    </xdr:from>
    <xdr:to>
      <xdr:col>6</xdr:col>
      <xdr:colOff>2190750</xdr:colOff>
      <xdr:row>10</xdr:row>
      <xdr:rowOff>1571625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8725" y="11144250"/>
          <a:ext cx="1704975" cy="1285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885825</xdr:colOff>
      <xdr:row>11</xdr:row>
      <xdr:rowOff>295275</xdr:rowOff>
    </xdr:from>
    <xdr:to>
      <xdr:col>6</xdr:col>
      <xdr:colOff>1895475</xdr:colOff>
      <xdr:row>11</xdr:row>
      <xdr:rowOff>1323975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2992100"/>
          <a:ext cx="1009650" cy="1028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542925</xdr:colOff>
      <xdr:row>12</xdr:row>
      <xdr:rowOff>314325</xdr:rowOff>
    </xdr:from>
    <xdr:to>
      <xdr:col>6</xdr:col>
      <xdr:colOff>2162175</xdr:colOff>
      <xdr:row>12</xdr:row>
      <xdr:rowOff>1524000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15875" y="14639925"/>
          <a:ext cx="1619250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"/>
  <sheetViews>
    <sheetView showGridLines="0" tabSelected="1" zoomScale="60" zoomScaleNormal="60" workbookViewId="0" topLeftCell="A1">
      <selection activeCell="J7" sqref="J7"/>
    </sheetView>
  </sheetViews>
  <sheetFormatPr defaultColWidth="8.7109375" defaultRowHeight="15"/>
  <cols>
    <col min="1" max="1" width="1.421875" style="3" bestFit="1" customWidth="1"/>
    <col min="2" max="2" width="5.7109375" style="3" bestFit="1" customWidth="1"/>
    <col min="3" max="3" width="56.140625" style="5" customWidth="1"/>
    <col min="4" max="4" width="9.7109375" style="71" bestFit="1" customWidth="1"/>
    <col min="5" max="5" width="9.00390625" style="4" bestFit="1" customWidth="1"/>
    <col min="6" max="6" width="100.57421875" style="5" customWidth="1"/>
    <col min="7" max="7" width="38.28125" style="5" customWidth="1"/>
    <col min="8" max="8" width="17.7109375" style="5" hidden="1" customWidth="1"/>
    <col min="9" max="9" width="24.00390625" style="3" bestFit="1" customWidth="1"/>
    <col min="10" max="10" width="23.140625" style="3" customWidth="1"/>
    <col min="11" max="11" width="20.7109375" style="3" bestFit="1" customWidth="1"/>
    <col min="12" max="12" width="19.7109375" style="3" customWidth="1"/>
    <col min="13" max="13" width="12.28125" style="3" customWidth="1"/>
    <col min="14" max="14" width="28.00390625" style="3" customWidth="1"/>
    <col min="15" max="15" width="29.57421875" style="3" customWidth="1"/>
    <col min="16" max="16" width="35.8515625" style="3" customWidth="1"/>
    <col min="17" max="17" width="29.57421875" style="3" customWidth="1"/>
    <col min="18" max="18" width="11.57421875" style="3" hidden="1" customWidth="1"/>
    <col min="19" max="19" width="34.8515625" style="6" customWidth="1"/>
    <col min="20" max="20" width="2.57421875" style="3" customWidth="1"/>
    <col min="21" max="16384" width="8.7109375" style="3" customWidth="1"/>
  </cols>
  <sheetData>
    <row r="1" spans="2:4" ht="40.9" customHeight="1">
      <c r="B1" s="83" t="s">
        <v>28</v>
      </c>
      <c r="C1" s="84"/>
      <c r="D1" s="84"/>
    </row>
    <row r="2" spans="2:12" ht="20.1" customHeight="1">
      <c r="B2" s="91" t="s">
        <v>47</v>
      </c>
      <c r="C2" s="92"/>
      <c r="D2" s="93" t="s">
        <v>0</v>
      </c>
      <c r="E2" s="94"/>
      <c r="F2" s="97" t="s">
        <v>48</v>
      </c>
      <c r="G2" s="2"/>
      <c r="H2" s="7"/>
      <c r="I2" s="7"/>
      <c r="J2" s="7"/>
      <c r="K2" s="7"/>
      <c r="L2" s="7"/>
    </row>
    <row r="3" spans="2:12" ht="20.1" customHeight="1" thickBot="1">
      <c r="B3" s="91"/>
      <c r="C3" s="92"/>
      <c r="D3" s="95"/>
      <c r="E3" s="96"/>
      <c r="F3" s="97"/>
      <c r="G3" s="2"/>
      <c r="H3" s="8"/>
      <c r="I3" s="9"/>
      <c r="J3" s="9"/>
      <c r="L3" s="9"/>
    </row>
    <row r="4" spans="2:19" ht="34.5" customHeight="1" thickBot="1">
      <c r="B4" s="10"/>
      <c r="C4" s="11"/>
      <c r="D4" s="12"/>
      <c r="E4" s="12"/>
      <c r="F4" s="8"/>
      <c r="G4" s="8"/>
      <c r="H4" s="13"/>
      <c r="J4" s="14" t="s">
        <v>0</v>
      </c>
      <c r="S4" s="15"/>
    </row>
    <row r="5" spans="2:20" ht="61.5" thickBot="1" thickTop="1">
      <c r="B5" s="16" t="s">
        <v>1</v>
      </c>
      <c r="C5" s="17" t="s">
        <v>24</v>
      </c>
      <c r="D5" s="17" t="s">
        <v>2</v>
      </c>
      <c r="E5" s="17" t="s">
        <v>15</v>
      </c>
      <c r="F5" s="17" t="s">
        <v>14</v>
      </c>
      <c r="G5" s="1" t="s">
        <v>12</v>
      </c>
      <c r="H5" s="17" t="s">
        <v>16</v>
      </c>
      <c r="I5" s="17" t="s">
        <v>3</v>
      </c>
      <c r="J5" s="18" t="s">
        <v>4</v>
      </c>
      <c r="K5" s="19" t="s">
        <v>5</v>
      </c>
      <c r="L5" s="19" t="s">
        <v>6</v>
      </c>
      <c r="M5" s="17" t="s">
        <v>17</v>
      </c>
      <c r="N5" s="19" t="s">
        <v>19</v>
      </c>
      <c r="O5" s="19" t="s">
        <v>20</v>
      </c>
      <c r="P5" s="17" t="s">
        <v>21</v>
      </c>
      <c r="Q5" s="17" t="s">
        <v>30</v>
      </c>
      <c r="R5" s="17" t="s">
        <v>22</v>
      </c>
      <c r="S5" s="20" t="s">
        <v>23</v>
      </c>
      <c r="T5" s="21"/>
    </row>
    <row r="6" spans="1:20" ht="117.75" customHeight="1" thickTop="1">
      <c r="A6" s="22"/>
      <c r="B6" s="23">
        <v>1</v>
      </c>
      <c r="C6" s="24" t="s">
        <v>31</v>
      </c>
      <c r="D6" s="25">
        <v>300</v>
      </c>
      <c r="E6" s="26" t="s">
        <v>13</v>
      </c>
      <c r="F6" s="27" t="s">
        <v>39</v>
      </c>
      <c r="G6" s="28"/>
      <c r="H6" s="29">
        <f aca="true" t="shared" si="0" ref="H6:H13">D6*I6</f>
        <v>12000</v>
      </c>
      <c r="I6" s="30">
        <v>40</v>
      </c>
      <c r="J6" s="72">
        <v>31</v>
      </c>
      <c r="K6" s="31">
        <f aca="true" t="shared" si="1" ref="K6">D6*J6</f>
        <v>9300</v>
      </c>
      <c r="L6" s="32" t="str">
        <f aca="true" t="shared" si="2" ref="L6">IF(ISNUMBER(J6),IF(J6&gt;I6,"NEVYHOVUJE","VYHOVUJE")," ")</f>
        <v>VYHOVUJE</v>
      </c>
      <c r="M6" s="90" t="s">
        <v>18</v>
      </c>
      <c r="N6" s="76" t="s">
        <v>25</v>
      </c>
      <c r="O6" s="76" t="s">
        <v>26</v>
      </c>
      <c r="P6" s="76" t="s">
        <v>27</v>
      </c>
      <c r="Q6" s="98" t="s">
        <v>29</v>
      </c>
      <c r="R6" s="101"/>
      <c r="S6" s="104" t="s">
        <v>11</v>
      </c>
      <c r="T6" s="21"/>
    </row>
    <row r="7" spans="1:20" ht="131.25" customHeight="1">
      <c r="A7" s="22"/>
      <c r="B7" s="33">
        <v>2</v>
      </c>
      <c r="C7" s="34" t="s">
        <v>32</v>
      </c>
      <c r="D7" s="35">
        <v>300</v>
      </c>
      <c r="E7" s="36" t="s">
        <v>13</v>
      </c>
      <c r="F7" s="37" t="s">
        <v>44</v>
      </c>
      <c r="G7" s="38"/>
      <c r="H7" s="39">
        <f t="shared" si="0"/>
        <v>546</v>
      </c>
      <c r="I7" s="40">
        <v>1.82</v>
      </c>
      <c r="J7" s="73">
        <v>1.82</v>
      </c>
      <c r="K7" s="41">
        <f aca="true" t="shared" si="3" ref="K7:K8">D7*J7</f>
        <v>546</v>
      </c>
      <c r="L7" s="42" t="str">
        <f aca="true" t="shared" si="4" ref="L7:L8">IF(ISNUMBER(J7),IF(J7&gt;I7,"NEVYHOVUJE","VYHOVUJE")," ")</f>
        <v>VYHOVUJE</v>
      </c>
      <c r="M7" s="77"/>
      <c r="N7" s="77"/>
      <c r="O7" s="77"/>
      <c r="P7" s="77"/>
      <c r="Q7" s="99"/>
      <c r="R7" s="102"/>
      <c r="S7" s="105"/>
      <c r="T7" s="21"/>
    </row>
    <row r="8" spans="1:20" ht="157.5" customHeight="1">
      <c r="A8" s="22"/>
      <c r="B8" s="43">
        <v>3</v>
      </c>
      <c r="C8" s="44" t="s">
        <v>33</v>
      </c>
      <c r="D8" s="35">
        <v>100</v>
      </c>
      <c r="E8" s="36" t="s">
        <v>13</v>
      </c>
      <c r="F8" s="45" t="s">
        <v>43</v>
      </c>
      <c r="G8" s="38"/>
      <c r="H8" s="39">
        <f t="shared" si="0"/>
        <v>4500</v>
      </c>
      <c r="I8" s="40">
        <v>45</v>
      </c>
      <c r="J8" s="73">
        <v>40</v>
      </c>
      <c r="K8" s="41">
        <f t="shared" si="3"/>
        <v>4000</v>
      </c>
      <c r="L8" s="42" t="str">
        <f t="shared" si="4"/>
        <v>VYHOVUJE</v>
      </c>
      <c r="M8" s="77"/>
      <c r="N8" s="77"/>
      <c r="O8" s="77"/>
      <c r="P8" s="77"/>
      <c r="Q8" s="99"/>
      <c r="R8" s="102"/>
      <c r="S8" s="105"/>
      <c r="T8" s="21"/>
    </row>
    <row r="9" spans="1:20" ht="141" customHeight="1">
      <c r="A9" s="22"/>
      <c r="B9" s="46">
        <v>4</v>
      </c>
      <c r="C9" s="47" t="s">
        <v>34</v>
      </c>
      <c r="D9" s="48">
        <v>1000</v>
      </c>
      <c r="E9" s="49" t="s">
        <v>13</v>
      </c>
      <c r="F9" s="50" t="s">
        <v>40</v>
      </c>
      <c r="G9" s="51"/>
      <c r="H9" s="39">
        <f t="shared" si="0"/>
        <v>5570</v>
      </c>
      <c r="I9" s="52">
        <v>5.57</v>
      </c>
      <c r="J9" s="74">
        <v>5</v>
      </c>
      <c r="K9" s="41">
        <f aca="true" t="shared" si="5" ref="K9:K13">D9*J9</f>
        <v>5000</v>
      </c>
      <c r="L9" s="42" t="str">
        <f aca="true" t="shared" si="6" ref="L9:L13">IF(ISNUMBER(J9),IF(J9&gt;I9,"NEVYHOVUJE","VYHOVUJE")," ")</f>
        <v>VYHOVUJE</v>
      </c>
      <c r="M9" s="77"/>
      <c r="N9" s="77"/>
      <c r="O9" s="77"/>
      <c r="P9" s="77"/>
      <c r="Q9" s="99"/>
      <c r="R9" s="102"/>
      <c r="S9" s="105"/>
      <c r="T9" s="21"/>
    </row>
    <row r="10" spans="1:20" ht="132" customHeight="1">
      <c r="A10" s="22"/>
      <c r="B10" s="46">
        <v>5</v>
      </c>
      <c r="C10" s="47" t="s">
        <v>35</v>
      </c>
      <c r="D10" s="48">
        <v>5000</v>
      </c>
      <c r="E10" s="49" t="s">
        <v>13</v>
      </c>
      <c r="F10" s="50" t="s">
        <v>41</v>
      </c>
      <c r="G10" s="51"/>
      <c r="H10" s="39">
        <f t="shared" si="0"/>
        <v>7500</v>
      </c>
      <c r="I10" s="52">
        <v>1.5</v>
      </c>
      <c r="J10" s="74">
        <v>1.5</v>
      </c>
      <c r="K10" s="41">
        <f t="shared" si="5"/>
        <v>7500</v>
      </c>
      <c r="L10" s="42" t="str">
        <f t="shared" si="6"/>
        <v>VYHOVUJE</v>
      </c>
      <c r="M10" s="77"/>
      <c r="N10" s="77"/>
      <c r="O10" s="77"/>
      <c r="P10" s="77"/>
      <c r="Q10" s="99"/>
      <c r="R10" s="102"/>
      <c r="S10" s="105"/>
      <c r="T10" s="21"/>
    </row>
    <row r="11" spans="1:20" ht="144.75" customHeight="1">
      <c r="A11" s="22"/>
      <c r="B11" s="53">
        <v>6</v>
      </c>
      <c r="C11" s="47" t="s">
        <v>36</v>
      </c>
      <c r="D11" s="48">
        <v>200</v>
      </c>
      <c r="E11" s="49" t="s">
        <v>13</v>
      </c>
      <c r="F11" s="54" t="s">
        <v>45</v>
      </c>
      <c r="G11" s="51"/>
      <c r="H11" s="39">
        <f t="shared" si="0"/>
        <v>3740</v>
      </c>
      <c r="I11" s="52">
        <v>18.7</v>
      </c>
      <c r="J11" s="74">
        <v>18.7</v>
      </c>
      <c r="K11" s="41">
        <f t="shared" si="5"/>
        <v>3740</v>
      </c>
      <c r="L11" s="42" t="str">
        <f t="shared" si="6"/>
        <v>VYHOVUJE</v>
      </c>
      <c r="M11" s="77"/>
      <c r="N11" s="77"/>
      <c r="O11" s="77"/>
      <c r="P11" s="77"/>
      <c r="Q11" s="99"/>
      <c r="R11" s="102"/>
      <c r="S11" s="105"/>
      <c r="T11" s="21"/>
    </row>
    <row r="12" spans="1:20" ht="128.25" customHeight="1">
      <c r="A12" s="22"/>
      <c r="B12" s="53">
        <v>7</v>
      </c>
      <c r="C12" s="47" t="s">
        <v>37</v>
      </c>
      <c r="D12" s="48">
        <v>300</v>
      </c>
      <c r="E12" s="49" t="s">
        <v>13</v>
      </c>
      <c r="F12" s="54" t="s">
        <v>46</v>
      </c>
      <c r="G12" s="51"/>
      <c r="H12" s="39">
        <f t="shared" si="0"/>
        <v>5250</v>
      </c>
      <c r="I12" s="52">
        <v>17.5</v>
      </c>
      <c r="J12" s="74">
        <v>16</v>
      </c>
      <c r="K12" s="41">
        <f aca="true" t="shared" si="7" ref="K12">D12*J12</f>
        <v>4800</v>
      </c>
      <c r="L12" s="42" t="str">
        <f aca="true" t="shared" si="8" ref="L12">IF(ISNUMBER(J12),IF(J12&gt;I12,"NEVYHOVUJE","VYHOVUJE")," ")</f>
        <v>VYHOVUJE</v>
      </c>
      <c r="M12" s="77"/>
      <c r="N12" s="77"/>
      <c r="O12" s="77"/>
      <c r="P12" s="77"/>
      <c r="Q12" s="99"/>
      <c r="R12" s="102"/>
      <c r="S12" s="105"/>
      <c r="T12" s="21"/>
    </row>
    <row r="13" spans="1:20" ht="144.75" customHeight="1" thickBot="1">
      <c r="A13" s="22"/>
      <c r="B13" s="55">
        <v>8</v>
      </c>
      <c r="C13" s="56" t="s">
        <v>38</v>
      </c>
      <c r="D13" s="57">
        <v>300</v>
      </c>
      <c r="E13" s="58" t="s">
        <v>13</v>
      </c>
      <c r="F13" s="59" t="s">
        <v>42</v>
      </c>
      <c r="G13" s="60"/>
      <c r="H13" s="61">
        <f t="shared" si="0"/>
        <v>5100</v>
      </c>
      <c r="I13" s="62">
        <v>17</v>
      </c>
      <c r="J13" s="75">
        <v>17</v>
      </c>
      <c r="K13" s="63">
        <f t="shared" si="5"/>
        <v>5100</v>
      </c>
      <c r="L13" s="64" t="str">
        <f t="shared" si="6"/>
        <v>VYHOVUJE</v>
      </c>
      <c r="M13" s="78"/>
      <c r="N13" s="78"/>
      <c r="O13" s="78"/>
      <c r="P13" s="78"/>
      <c r="Q13" s="100"/>
      <c r="R13" s="103"/>
      <c r="S13" s="106"/>
      <c r="T13" s="21"/>
    </row>
    <row r="14" spans="3:11" ht="13.5" customHeight="1" thickBot="1" thickTop="1">
      <c r="C14" s="3"/>
      <c r="D14" s="3"/>
      <c r="E14" s="3"/>
      <c r="F14" s="3"/>
      <c r="G14" s="3"/>
      <c r="H14" s="3"/>
      <c r="K14" s="65"/>
    </row>
    <row r="15" spans="2:19" ht="60.75" customHeight="1" thickBot="1" thickTop="1">
      <c r="B15" s="85" t="s">
        <v>7</v>
      </c>
      <c r="C15" s="86"/>
      <c r="D15" s="86"/>
      <c r="E15" s="86"/>
      <c r="F15" s="86"/>
      <c r="G15" s="86"/>
      <c r="H15" s="66"/>
      <c r="I15" s="67" t="s">
        <v>8</v>
      </c>
      <c r="J15" s="87" t="s">
        <v>9</v>
      </c>
      <c r="K15" s="88"/>
      <c r="L15" s="89"/>
      <c r="M15" s="13"/>
      <c r="N15" s="13"/>
      <c r="O15" s="13"/>
      <c r="P15" s="13"/>
      <c r="Q15" s="13"/>
      <c r="R15" s="13"/>
      <c r="S15" s="68"/>
    </row>
    <row r="16" spans="2:12" ht="33" customHeight="1" thickBot="1" thickTop="1">
      <c r="B16" s="79" t="s">
        <v>10</v>
      </c>
      <c r="C16" s="79"/>
      <c r="D16" s="79"/>
      <c r="E16" s="79"/>
      <c r="F16" s="79"/>
      <c r="G16" s="79"/>
      <c r="H16" s="69"/>
      <c r="I16" s="70">
        <f>SUM(H6:H13)</f>
        <v>44206</v>
      </c>
      <c r="J16" s="80">
        <f>SUM(K6:K13)</f>
        <v>39986</v>
      </c>
      <c r="K16" s="81"/>
      <c r="L16" s="82"/>
    </row>
    <row r="17" ht="14.25" customHeight="1" thickTop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</sheetData>
  <sheetProtection algorithmName="SHA-512" hashValue="jz1crzc0KetqSiz+pbmgjnlelHvvfBYU1EegQti7XfiM87ATKM0PKdPEnzraLJ+TQTsmPNU0RgYPzrefk2K6Kw==" saltValue="EBGm6LWdqIRINNa9QLZJ2A==" spinCount="100000" sheet="1" objects="1" scenarios="1" selectLockedCells="1"/>
  <mergeCells count="15">
    <mergeCell ref="Q6:Q13"/>
    <mergeCell ref="R6:R13"/>
    <mergeCell ref="S6:S13"/>
    <mergeCell ref="B1:D1"/>
    <mergeCell ref="B15:G15"/>
    <mergeCell ref="J15:L15"/>
    <mergeCell ref="M6:M13"/>
    <mergeCell ref="B2:C3"/>
    <mergeCell ref="D2:E3"/>
    <mergeCell ref="F2:F3"/>
    <mergeCell ref="P6:P13"/>
    <mergeCell ref="B16:G16"/>
    <mergeCell ref="J16:L16"/>
    <mergeCell ref="N6:N13"/>
    <mergeCell ref="O6:O13"/>
  </mergeCells>
  <conditionalFormatting sqref="D6:D13 B6:B13">
    <cfRule type="containsBlanks" priority="44" dxfId="6">
      <formula>LEN(TRIM(B6))=0</formula>
    </cfRule>
  </conditionalFormatting>
  <conditionalFormatting sqref="B6:B13">
    <cfRule type="cellIs" priority="39" dxfId="5" operator="greaterThanOrEqual">
      <formula>1</formula>
    </cfRule>
  </conditionalFormatting>
  <conditionalFormatting sqref="R6:S6 L6:L13">
    <cfRule type="cellIs" priority="36" dxfId="4" operator="equal">
      <formula>"VYHOVUJE"</formula>
    </cfRule>
  </conditionalFormatting>
  <conditionalFormatting sqref="R6:S6 L6:L13">
    <cfRule type="cellIs" priority="35" dxfId="3" operator="equal">
      <formula>"NEVYHOVUJE"</formula>
    </cfRule>
  </conditionalFormatting>
  <conditionalFormatting sqref="J6:J13">
    <cfRule type="containsBlanks" priority="6" dxfId="2">
      <formula>LEN(TRIM(J6))=0</formula>
    </cfRule>
  </conditionalFormatting>
  <conditionalFormatting sqref="J6:J13">
    <cfRule type="notContainsBlanks" priority="5" dxfId="1">
      <formula>LEN(TRIM(J6))&gt;0</formula>
    </cfRule>
  </conditionalFormatting>
  <conditionalFormatting sqref="J6:J13">
    <cfRule type="notContainsBlanks" priority="4" dxfId="0">
      <formula>LEN(TRIM(J6))&gt;0</formula>
    </cfRule>
  </conditionalFormatting>
  <dataValidations count="2">
    <dataValidation type="list" showInputMessage="1" showErrorMessage="1" sqref="E6:E13">
      <formula1>"ks,bal,sada,"</formula1>
    </dataValidation>
    <dataValidation type="list" allowBlank="1" showInputMessage="1" showErrorMessage="1" sqref="S6">
      <formula1>#REF!</formula1>
    </dataValidation>
  </dataValidations>
  <printOptions/>
  <pageMargins left="0.11811023622047245" right="0" top="0.15748031496062992" bottom="0.07874015748031496" header="0.11811023622047245" footer="0.15748031496062992"/>
  <pageSetup fitToHeight="0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28.01.2021</dc:description>
  <cp:lastModifiedBy>Michal</cp:lastModifiedBy>
  <cp:lastPrinted>2021-12-01T11:54:24Z</cp:lastPrinted>
  <dcterms:created xsi:type="dcterms:W3CDTF">2014-03-05T12:43:32Z</dcterms:created>
  <dcterms:modified xsi:type="dcterms:W3CDTF">2021-12-08T20:29:14Z</dcterms:modified>
  <cp:category/>
  <cp:version/>
  <cp:contentType/>
  <cp:contentStatus/>
  <cp:revision>1</cp:revision>
</cp:coreProperties>
</file>