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technika'!$B$1:$T$29</definedName>
  </definedNames>
  <calcPr calcId="191029"/>
</workbook>
</file>

<file path=xl/sharedStrings.xml><?xml version="1.0" encoding="utf-8"?>
<sst xmlns="http://schemas.openxmlformats.org/spreadsheetml/2006/main" count="105" uniqueCount="66">
  <si>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</si>
  <si>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</si>
  <si>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</si>
  <si>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</si>
  <si>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</si>
  <si>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</si>
  <si>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</si>
  <si>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</si>
  <si>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</si>
  <si>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</si>
  <si>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</si>
  <si>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30232000-4 - Periferní vybavení </t>
  </si>
  <si>
    <t>30234600-4 - Flash paměť</t>
  </si>
  <si>
    <t xml:space="preserve">30237000-9 - Součásti, příslušenství a doplňky pro počítače </t>
  </si>
  <si>
    <t>32581100-0 - Pro přenos dat kabelové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</si>
  <si>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</si>
  <si>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</si>
  <si>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</si>
  <si>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</si>
  <si>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</si>
  <si>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</si>
  <si>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</si>
  <si>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</si>
  <si>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</si>
  <si>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</si>
  <si>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</si>
  <si>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</si>
  <si>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</si>
  <si>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</si>
  <si>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</si>
  <si>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</si>
  <si>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</si>
  <si>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 xml:space="preserve">Příloha č. 2 Kupní smlouvy - technická specifikace
Výpočetní technika (III.) 168 - 2021 </t>
  </si>
  <si>
    <t>Napájecí USB &gt; Lightning kabel</t>
  </si>
  <si>
    <t>Flash disk 16 GB</t>
  </si>
  <si>
    <t>Teplovodivá pasta</t>
  </si>
  <si>
    <t>Konvertor USB - IDE/SATA</t>
  </si>
  <si>
    <t>USB síťová karta s USB 3 hubem</t>
  </si>
  <si>
    <t>Dokovací stanice s funkcí klonování disků</t>
  </si>
  <si>
    <t>Napájecí adaptér s USB výstupy</t>
  </si>
  <si>
    <t>Napájecí USB-C &lt;&gt; USB-C kabel</t>
  </si>
  <si>
    <t>Napájecí USB-C &lt;&gt; Lightning kabel</t>
  </si>
  <si>
    <t>Univerzální napájecí notebookový adaptér</t>
  </si>
  <si>
    <t>DisplayPort kabel</t>
  </si>
  <si>
    <t>HDMI kabel 25m</t>
  </si>
  <si>
    <t>Flash disk 32 GB</t>
  </si>
  <si>
    <t>Společná faktura</t>
  </si>
  <si>
    <t>Pokud financováno z projektových prostředků, pak ŘEŠITEL uvede: NÁZEV A ČÍSLO DOTAČNÍHO PROJEKTU</t>
  </si>
  <si>
    <t>Záruka na zboží min. 60 měsíců.</t>
  </si>
  <si>
    <t>PhDr. Tomáš Jakeš, Ph.D.,
Tel.: 734 428 143,
37763 6450,
E-mail: tjakes@kvd.zcu.cz</t>
  </si>
  <si>
    <t>Klatovská tř. 51, 
301 00 Plzeň,
Fakulta pedagogická - Katedra výpočetní a didaktické techniky,
místnost KL 220</t>
  </si>
  <si>
    <t>HDMI kabel 1,5 m</t>
  </si>
  <si>
    <t>Délka 1,5 m, pozlacené konektory, propojovací typ s rovným zakončením HDMI samec, opletené provedení.</t>
  </si>
  <si>
    <t>Napájecí kabely USB-A &lt;&gt; Lightning.
Pro dokovací stanici a iPADy, 2.4A, certifikované, délka 0,5 m.</t>
  </si>
  <si>
    <t>Kapacita 16 GB, USB 2.0.
Odolné provedení, se zabudovaným očkem pro zavěšení.
Rozměry maximálně 48 x 18 x 7,7 mm.
Záruka min. 5 let.</t>
  </si>
  <si>
    <t>Hmotnost max. 8 g.
Teplotní vodivost min. 5,6 W/m.
Elektricky nevodivá, bez metalických částic, s injekčním aplikátorem.</t>
  </si>
  <si>
    <t>Konektor USB 3.0 (pro rychlejší přenos dat), možnost připojit disky typu IDE 2,5", IDE 3.5" a SATA.
Součástí balení též napájecí kabel a kabel pro přenos.</t>
  </si>
  <si>
    <t>Externí USB síťová karta pro Gigabit Ethernet.
Rozhraní 3x USB 3.0 + 1x USB 3.0, 1x RJ-45.
Podpora rychlostí 10/100/1000 Mbit/s.
Plug&amp;Play.
Lehká, ale pevná plastová konstrukce.
USB porty umístěny svrchu zařízení (připojení svisle seshora) stavová dioda pro USB zařízení.</t>
  </si>
  <si>
    <t>Dokovací stanice pro dva 2,5" a 3,5" SATA HDD a SSD současně.
USB 3.x (5Gbit).
Podpora SATA 6G a UASP.
Funkce klonování disku bez PC.
Včetně napájecího adaptéru a USB kabelu pro připojení k PC.
Indikace postupu kopírování.</t>
  </si>
  <si>
    <t>Univerzální přenosný napájecí adaptér s USB výstupy a rychlým dobíjením pro telefony, tablety i notebooky.
Podpora protokolů Power Delivery a Quick Charge 3.0 či novější. 
Celkový výkon min. 65 W.
Min. 3x souběžně nabíjející USB výstupy: 1x USB-C 65W Power Delivery, 1x USB-C 30W Quick Charge, 1x USB-A 30W. 
Vstupní napěí 230 V. 
Ochrana proti přepětí, zkratu a přehřátí.</t>
  </si>
  <si>
    <t>Napájecí a datový USB-C &lt;&gt; USB-C kabel.
Min. délka 2 m, s podporou rychlého nabíjení 60 W, 3A.</t>
  </si>
  <si>
    <t xml:space="preserve">Napájecí certifikovaný USB-C &lt;&gt; Lightning kabel, opletený.
Výkon min. 20W při 9V a 15W při 5V. </t>
  </si>
  <si>
    <t>Vstupní napětí 230 V.
Výkon 90W.
Podpora HP (4,5/3,0 19V; 7,4/5,0 mm 19V a 18,5V), DELL (7,4/5,0 mm 19,5V; 5,5/2,5 mm 19V), Acer, Lenovo (5,5/2,5 mm 16V; obdélník 20V).
Délka kabelu min. 3 m (lze řešit přidaným napájecím kabelem dostatečné délky).</t>
  </si>
  <si>
    <t>Délka 5m.
Oba konektory DisplayPort (samec).
Pozlacené konektory.</t>
  </si>
  <si>
    <t>Video kabel propojovací, 25 m.
Konektory: 2× HDMI (HDMI 2.0) samec, pozlacené konektory a oboustranná koncovka, rovné zakončení, optický.</t>
  </si>
  <si>
    <r>
      <t xml:space="preserve">Kapacita 32 GB, USB 3.0.
Kovové pouzdro s kovovým či plastovým očkem pro zavěšení.
</t>
    </r>
    <r>
      <rPr>
        <sz val="11"/>
        <color rgb="FFFF0000"/>
        <rFont val="Calibri"/>
        <family val="2"/>
        <scheme val="minor"/>
      </rPr>
      <t xml:space="preserve">Rychlost čtení min. 200MB/s.
Rychlost zápisu min. 60 MB/s.
</t>
    </r>
    <r>
      <rPr>
        <sz val="11"/>
        <color theme="1"/>
        <rFont val="Calibri"/>
        <family val="2"/>
        <scheme val="minor"/>
      </rPr>
      <t>Rozměry maximálně 48 x 18 x 7,7 mm.
Záruka min. 5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</si>
</sst>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7" borderId="12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9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4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95250</xdr:colOff>
      <xdr:row>79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1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3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4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6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8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0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4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8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0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2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3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77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9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1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5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9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1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3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6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0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2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3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3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5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7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9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1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95250</xdr:colOff>
      <xdr:row>195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3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4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95250</xdr:colOff>
      <xdr:row>88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190500</xdr:colOff>
      <xdr:row>79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8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3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5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7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3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190500</xdr:colOff>
      <xdr:row>88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190500</xdr:colOff>
      <xdr:row>79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190500</xdr:colOff>
      <xdr:row>88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190500</xdr:colOff>
      <xdr:row>79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190500</xdr:colOff>
      <xdr:row>88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190500</xdr:colOff>
      <xdr:row>79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8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3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5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7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3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190500</xdr:colOff>
      <xdr:row>88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52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4793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9525</xdr:rowOff>
    </xdr:from>
    <xdr:to>
      <xdr:col>22</xdr:col>
      <xdr:colOff>190500</xdr:colOff>
      <xdr:row>78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8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93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9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8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5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34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7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11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8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20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9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9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3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5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7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3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49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180975</xdr:rowOff>
    </xdr:from>
    <xdr:to>
      <xdr:col>22</xdr:col>
      <xdr:colOff>190500</xdr:colOff>
      <xdr:row>85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642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04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28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56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5784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03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279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677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64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270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517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9525</xdr:rowOff>
    </xdr:from>
    <xdr:to>
      <xdr:col>22</xdr:col>
      <xdr:colOff>190500</xdr:colOff>
      <xdr:row>79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22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43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5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7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3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00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29994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0489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180975</xdr:rowOff>
    </xdr:from>
    <xdr:to>
      <xdr:col>22</xdr:col>
      <xdr:colOff>190500</xdr:colOff>
      <xdr:row>88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889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87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708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204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0"/>
  <sheetViews>
    <sheetView tabSelected="1" zoomScale="57" zoomScaleNormal="57" workbookViewId="0" topLeftCell="F1">
      <selection activeCell="R7" sqref="R7:R1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28125" style="1" customWidth="1"/>
    <col min="4" max="4" width="12.28125" style="2" customWidth="1"/>
    <col min="5" max="5" width="10.57421875" style="3" customWidth="1"/>
    <col min="6" max="6" width="105.140625" style="1" customWidth="1"/>
    <col min="7" max="7" width="26.140625" style="4" bestFit="1" customWidth="1"/>
    <col min="8" max="8" width="21.7109375" style="4" customWidth="1"/>
    <col min="9" max="9" width="28.140625" style="4" customWidth="1"/>
    <col min="10" max="10" width="19.7109375" style="1" bestFit="1" customWidth="1"/>
    <col min="11" max="11" width="27.00390625" style="5" customWidth="1"/>
    <col min="12" max="12" width="29.7109375" style="5" bestFit="1" customWidth="1"/>
    <col min="13" max="13" width="28.8515625" style="5" customWidth="1"/>
    <col min="14" max="14" width="34.00390625" style="4" customWidth="1"/>
    <col min="15" max="15" width="30.7109375" style="4" bestFit="1" customWidth="1"/>
    <col min="16" max="16" width="20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5.28125" style="5" hidden="1" customWidth="1"/>
    <col min="22" max="22" width="47.28125" style="6" customWidth="1"/>
    <col min="23" max="16384" width="9.140625" style="5" customWidth="1"/>
  </cols>
  <sheetData>
    <row r="1" spans="2:22" ht="40.9" customHeight="1">
      <c r="B1" s="92" t="s">
        <v>32</v>
      </c>
      <c r="C1" s="93"/>
      <c r="D1" s="9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8"/>
      <c r="E3" s="78"/>
      <c r="F3" s="78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7" t="s">
        <v>2</v>
      </c>
      <c r="H5" s="88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5" t="s">
        <v>26</v>
      </c>
      <c r="H6" s="46" t="s">
        <v>31</v>
      </c>
      <c r="I6" s="40" t="s">
        <v>18</v>
      </c>
      <c r="J6" s="39" t="s">
        <v>19</v>
      </c>
      <c r="K6" s="39" t="s">
        <v>47</v>
      </c>
      <c r="L6" s="41" t="s">
        <v>20</v>
      </c>
      <c r="M6" s="42" t="s">
        <v>21</v>
      </c>
      <c r="N6" s="41" t="s">
        <v>22</v>
      </c>
      <c r="O6" s="41" t="s">
        <v>27</v>
      </c>
      <c r="P6" s="41" t="s">
        <v>23</v>
      </c>
      <c r="Q6" s="39" t="s">
        <v>5</v>
      </c>
      <c r="R6" s="43" t="s">
        <v>6</v>
      </c>
      <c r="S6" s="79" t="s">
        <v>7</v>
      </c>
      <c r="T6" s="44" t="s">
        <v>8</v>
      </c>
      <c r="U6" s="41" t="s">
        <v>24</v>
      </c>
      <c r="V6" s="41" t="s">
        <v>25</v>
      </c>
    </row>
    <row r="7" spans="1:22" ht="45.6" customHeight="1" thickTop="1">
      <c r="A7" s="20"/>
      <c r="B7" s="48">
        <v>1</v>
      </c>
      <c r="C7" s="49" t="s">
        <v>51</v>
      </c>
      <c r="D7" s="50">
        <v>3</v>
      </c>
      <c r="E7" s="51" t="s">
        <v>30</v>
      </c>
      <c r="F7" s="76" t="s">
        <v>52</v>
      </c>
      <c r="G7" s="111"/>
      <c r="H7" s="73" t="s">
        <v>28</v>
      </c>
      <c r="I7" s="108" t="s">
        <v>46</v>
      </c>
      <c r="J7" s="89" t="s">
        <v>28</v>
      </c>
      <c r="K7" s="89"/>
      <c r="L7" s="82"/>
      <c r="M7" s="102" t="s">
        <v>49</v>
      </c>
      <c r="N7" s="102" t="s">
        <v>50</v>
      </c>
      <c r="O7" s="105">
        <v>14</v>
      </c>
      <c r="P7" s="52">
        <f>D7*Q7</f>
        <v>270</v>
      </c>
      <c r="Q7" s="53">
        <v>90</v>
      </c>
      <c r="R7" s="114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89"/>
      <c r="V7" s="51" t="s">
        <v>14</v>
      </c>
    </row>
    <row r="8" spans="1:22" ht="54.6" customHeight="1">
      <c r="A8" s="20"/>
      <c r="B8" s="56">
        <v>2</v>
      </c>
      <c r="C8" s="57" t="s">
        <v>33</v>
      </c>
      <c r="D8" s="58">
        <v>10</v>
      </c>
      <c r="E8" s="59" t="s">
        <v>30</v>
      </c>
      <c r="F8" s="77" t="s">
        <v>53</v>
      </c>
      <c r="G8" s="112"/>
      <c r="H8" s="60" t="s">
        <v>28</v>
      </c>
      <c r="I8" s="109"/>
      <c r="J8" s="90"/>
      <c r="K8" s="90"/>
      <c r="L8" s="83"/>
      <c r="M8" s="103"/>
      <c r="N8" s="103"/>
      <c r="O8" s="106"/>
      <c r="P8" s="61">
        <f>D8*Q8</f>
        <v>1500</v>
      </c>
      <c r="Q8" s="62">
        <v>150</v>
      </c>
      <c r="R8" s="115"/>
      <c r="S8" s="63">
        <f>D8*R8</f>
        <v>0</v>
      </c>
      <c r="T8" s="64" t="str">
        <f aca="true" t="shared" si="1" ref="T8">IF(ISNUMBER(R8),IF(R8&gt;Q8,"NEVYHOVUJE","VYHOVUJE")," ")</f>
        <v xml:space="preserve"> </v>
      </c>
      <c r="U8" s="90"/>
      <c r="V8" s="59" t="s">
        <v>14</v>
      </c>
    </row>
    <row r="9" spans="1:22" ht="70.15" customHeight="1">
      <c r="A9" s="20"/>
      <c r="B9" s="56">
        <v>3</v>
      </c>
      <c r="C9" s="57" t="s">
        <v>34</v>
      </c>
      <c r="D9" s="58">
        <v>7</v>
      </c>
      <c r="E9" s="59" t="s">
        <v>30</v>
      </c>
      <c r="F9" s="77" t="s">
        <v>54</v>
      </c>
      <c r="G9" s="112"/>
      <c r="H9" s="60" t="s">
        <v>28</v>
      </c>
      <c r="I9" s="109"/>
      <c r="J9" s="90"/>
      <c r="K9" s="90"/>
      <c r="L9" s="74" t="s">
        <v>48</v>
      </c>
      <c r="M9" s="103"/>
      <c r="N9" s="103"/>
      <c r="O9" s="106"/>
      <c r="P9" s="61">
        <f>D9*Q9</f>
        <v>1120</v>
      </c>
      <c r="Q9" s="62">
        <v>160</v>
      </c>
      <c r="R9" s="115"/>
      <c r="S9" s="63">
        <f>D9*R9</f>
        <v>0</v>
      </c>
      <c r="T9" s="64" t="str">
        <f aca="true" t="shared" si="2" ref="T9:T11">IF(ISNUMBER(R9),IF(R9&gt;Q9,"NEVYHOVUJE","VYHOVUJE")," ")</f>
        <v xml:space="preserve"> </v>
      </c>
      <c r="U9" s="90"/>
      <c r="V9" s="59" t="s">
        <v>12</v>
      </c>
    </row>
    <row r="10" spans="1:22" ht="56.45" customHeight="1">
      <c r="A10" s="20"/>
      <c r="B10" s="56">
        <v>4</v>
      </c>
      <c r="C10" s="57" t="s">
        <v>35</v>
      </c>
      <c r="D10" s="58">
        <v>10</v>
      </c>
      <c r="E10" s="59" t="s">
        <v>30</v>
      </c>
      <c r="F10" s="77" t="s">
        <v>55</v>
      </c>
      <c r="G10" s="112"/>
      <c r="H10" s="60" t="s">
        <v>28</v>
      </c>
      <c r="I10" s="109"/>
      <c r="J10" s="90"/>
      <c r="K10" s="90"/>
      <c r="L10" s="84"/>
      <c r="M10" s="103"/>
      <c r="N10" s="103"/>
      <c r="O10" s="106"/>
      <c r="P10" s="61">
        <f>D10*Q10</f>
        <v>1200</v>
      </c>
      <c r="Q10" s="62">
        <v>120</v>
      </c>
      <c r="R10" s="115"/>
      <c r="S10" s="63">
        <f>D10*R10</f>
        <v>0</v>
      </c>
      <c r="T10" s="64" t="str">
        <f t="shared" si="2"/>
        <v xml:space="preserve"> </v>
      </c>
      <c r="U10" s="90"/>
      <c r="V10" s="59" t="s">
        <v>13</v>
      </c>
    </row>
    <row r="11" spans="1:22" ht="48" customHeight="1">
      <c r="A11" s="20"/>
      <c r="B11" s="56">
        <v>5</v>
      </c>
      <c r="C11" s="57" t="s">
        <v>36</v>
      </c>
      <c r="D11" s="58">
        <v>3</v>
      </c>
      <c r="E11" s="59" t="s">
        <v>30</v>
      </c>
      <c r="F11" s="77" t="s">
        <v>56</v>
      </c>
      <c r="G11" s="112"/>
      <c r="H11" s="60" t="s">
        <v>28</v>
      </c>
      <c r="I11" s="109"/>
      <c r="J11" s="90"/>
      <c r="K11" s="90"/>
      <c r="L11" s="85"/>
      <c r="M11" s="103"/>
      <c r="N11" s="103"/>
      <c r="O11" s="106"/>
      <c r="P11" s="61">
        <f>D11*Q11</f>
        <v>1500</v>
      </c>
      <c r="Q11" s="62">
        <v>500</v>
      </c>
      <c r="R11" s="115"/>
      <c r="S11" s="63">
        <f>D11*R11</f>
        <v>0</v>
      </c>
      <c r="T11" s="64" t="str">
        <f t="shared" si="2"/>
        <v xml:space="preserve"> </v>
      </c>
      <c r="U11" s="90"/>
      <c r="V11" s="59" t="s">
        <v>14</v>
      </c>
    </row>
    <row r="12" spans="1:22" ht="102.6" customHeight="1">
      <c r="A12" s="20"/>
      <c r="B12" s="56">
        <v>6</v>
      </c>
      <c r="C12" s="57" t="s">
        <v>37</v>
      </c>
      <c r="D12" s="58">
        <v>5</v>
      </c>
      <c r="E12" s="59" t="s">
        <v>30</v>
      </c>
      <c r="F12" s="77" t="s">
        <v>57</v>
      </c>
      <c r="G12" s="112"/>
      <c r="H12" s="60" t="s">
        <v>28</v>
      </c>
      <c r="I12" s="109"/>
      <c r="J12" s="90"/>
      <c r="K12" s="90"/>
      <c r="L12" s="85"/>
      <c r="M12" s="103"/>
      <c r="N12" s="103"/>
      <c r="O12" s="106"/>
      <c r="P12" s="61">
        <f>D12*Q12</f>
        <v>2250</v>
      </c>
      <c r="Q12" s="62">
        <v>450</v>
      </c>
      <c r="R12" s="115"/>
      <c r="S12" s="63">
        <f>D12*R12</f>
        <v>0</v>
      </c>
      <c r="T12" s="64" t="str">
        <f aca="true" t="shared" si="3" ref="T12:T20">IF(ISNUMBER(R12),IF(R12&gt;Q12,"NEVYHOVUJE","VYHOVUJE")," ")</f>
        <v xml:space="preserve"> </v>
      </c>
      <c r="U12" s="90"/>
      <c r="V12" s="59" t="s">
        <v>13</v>
      </c>
    </row>
    <row r="13" spans="1:22" ht="109.15" customHeight="1">
      <c r="A13" s="20"/>
      <c r="B13" s="56">
        <v>7</v>
      </c>
      <c r="C13" s="57" t="s">
        <v>38</v>
      </c>
      <c r="D13" s="58">
        <v>1</v>
      </c>
      <c r="E13" s="59" t="s">
        <v>30</v>
      </c>
      <c r="F13" s="77" t="s">
        <v>58</v>
      </c>
      <c r="G13" s="112"/>
      <c r="H13" s="60" t="s">
        <v>28</v>
      </c>
      <c r="I13" s="109"/>
      <c r="J13" s="90"/>
      <c r="K13" s="90"/>
      <c r="L13" s="85"/>
      <c r="M13" s="103"/>
      <c r="N13" s="103"/>
      <c r="O13" s="106"/>
      <c r="P13" s="61">
        <f>D13*Q13</f>
        <v>710</v>
      </c>
      <c r="Q13" s="62">
        <v>710</v>
      </c>
      <c r="R13" s="115"/>
      <c r="S13" s="63">
        <f>D13*R13</f>
        <v>0</v>
      </c>
      <c r="T13" s="64" t="str">
        <f t="shared" si="3"/>
        <v xml:space="preserve"> </v>
      </c>
      <c r="U13" s="90"/>
      <c r="V13" s="59" t="s">
        <v>11</v>
      </c>
    </row>
    <row r="14" spans="1:22" ht="147.6" customHeight="1">
      <c r="A14" s="20"/>
      <c r="B14" s="56">
        <v>8</v>
      </c>
      <c r="C14" s="57" t="s">
        <v>39</v>
      </c>
      <c r="D14" s="58">
        <v>1</v>
      </c>
      <c r="E14" s="59" t="s">
        <v>30</v>
      </c>
      <c r="F14" s="77" t="s">
        <v>59</v>
      </c>
      <c r="G14" s="112"/>
      <c r="H14" s="60" t="s">
        <v>28</v>
      </c>
      <c r="I14" s="109"/>
      <c r="J14" s="90"/>
      <c r="K14" s="90"/>
      <c r="L14" s="85"/>
      <c r="M14" s="103"/>
      <c r="N14" s="103"/>
      <c r="O14" s="106"/>
      <c r="P14" s="61">
        <f>D14*Q14</f>
        <v>1480</v>
      </c>
      <c r="Q14" s="62">
        <v>1480</v>
      </c>
      <c r="R14" s="115"/>
      <c r="S14" s="63">
        <f>D14*R14</f>
        <v>0</v>
      </c>
      <c r="T14" s="64" t="str">
        <f t="shared" si="3"/>
        <v xml:space="preserve"> </v>
      </c>
      <c r="U14" s="90"/>
      <c r="V14" s="59" t="s">
        <v>13</v>
      </c>
    </row>
    <row r="15" spans="1:22" ht="70.15" customHeight="1">
      <c r="A15" s="20"/>
      <c r="B15" s="56">
        <v>9</v>
      </c>
      <c r="C15" s="57" t="s">
        <v>40</v>
      </c>
      <c r="D15" s="58">
        <v>2</v>
      </c>
      <c r="E15" s="59" t="s">
        <v>30</v>
      </c>
      <c r="F15" s="77" t="s">
        <v>60</v>
      </c>
      <c r="G15" s="112"/>
      <c r="H15" s="60" t="s">
        <v>28</v>
      </c>
      <c r="I15" s="109"/>
      <c r="J15" s="90"/>
      <c r="K15" s="90"/>
      <c r="L15" s="85"/>
      <c r="M15" s="103"/>
      <c r="N15" s="103"/>
      <c r="O15" s="106"/>
      <c r="P15" s="61">
        <f>D15*Q15</f>
        <v>380</v>
      </c>
      <c r="Q15" s="62">
        <v>190</v>
      </c>
      <c r="R15" s="115"/>
      <c r="S15" s="63">
        <f>D15*R15</f>
        <v>0</v>
      </c>
      <c r="T15" s="64" t="str">
        <f t="shared" si="3"/>
        <v xml:space="preserve"> </v>
      </c>
      <c r="U15" s="90"/>
      <c r="V15" s="59" t="s">
        <v>14</v>
      </c>
    </row>
    <row r="16" spans="1:22" ht="58.15" customHeight="1">
      <c r="A16" s="20"/>
      <c r="B16" s="56">
        <v>10</v>
      </c>
      <c r="C16" s="57" t="s">
        <v>41</v>
      </c>
      <c r="D16" s="58">
        <v>1</v>
      </c>
      <c r="E16" s="59" t="s">
        <v>30</v>
      </c>
      <c r="F16" s="77" t="s">
        <v>61</v>
      </c>
      <c r="G16" s="112"/>
      <c r="H16" s="60" t="s">
        <v>28</v>
      </c>
      <c r="I16" s="109"/>
      <c r="J16" s="90"/>
      <c r="K16" s="90"/>
      <c r="L16" s="85"/>
      <c r="M16" s="103"/>
      <c r="N16" s="103"/>
      <c r="O16" s="106"/>
      <c r="P16" s="61">
        <f>D16*Q16</f>
        <v>240</v>
      </c>
      <c r="Q16" s="62">
        <v>240</v>
      </c>
      <c r="R16" s="115"/>
      <c r="S16" s="63">
        <f>D16*R16</f>
        <v>0</v>
      </c>
      <c r="T16" s="64" t="str">
        <f aca="true" t="shared" si="4" ref="T16:T19">IF(ISNUMBER(R16),IF(R16&gt;Q16,"NEVYHOVUJE","VYHOVUJE")," ")</f>
        <v xml:space="preserve"> </v>
      </c>
      <c r="U16" s="90"/>
      <c r="V16" s="59" t="s">
        <v>14</v>
      </c>
    </row>
    <row r="17" spans="1:22" ht="93.6" customHeight="1">
      <c r="A17" s="20"/>
      <c r="B17" s="56">
        <v>11</v>
      </c>
      <c r="C17" s="57" t="s">
        <v>42</v>
      </c>
      <c r="D17" s="58">
        <v>1</v>
      </c>
      <c r="E17" s="59" t="s">
        <v>30</v>
      </c>
      <c r="F17" s="77" t="s">
        <v>62</v>
      </c>
      <c r="G17" s="112"/>
      <c r="H17" s="60" t="s">
        <v>28</v>
      </c>
      <c r="I17" s="109"/>
      <c r="J17" s="90"/>
      <c r="K17" s="90"/>
      <c r="L17" s="85"/>
      <c r="M17" s="103"/>
      <c r="N17" s="103"/>
      <c r="O17" s="106"/>
      <c r="P17" s="61">
        <f>D17*Q17</f>
        <v>1050</v>
      </c>
      <c r="Q17" s="62">
        <v>1050</v>
      </c>
      <c r="R17" s="115"/>
      <c r="S17" s="63">
        <f>D17*R17</f>
        <v>0</v>
      </c>
      <c r="T17" s="64" t="str">
        <f t="shared" si="4"/>
        <v xml:space="preserve"> </v>
      </c>
      <c r="U17" s="90"/>
      <c r="V17" s="59" t="s">
        <v>13</v>
      </c>
    </row>
    <row r="18" spans="1:22" ht="68.45" customHeight="1">
      <c r="A18" s="20"/>
      <c r="B18" s="56">
        <v>12</v>
      </c>
      <c r="C18" s="57" t="s">
        <v>43</v>
      </c>
      <c r="D18" s="58">
        <v>1</v>
      </c>
      <c r="E18" s="59" t="s">
        <v>30</v>
      </c>
      <c r="F18" s="77" t="s">
        <v>63</v>
      </c>
      <c r="G18" s="112"/>
      <c r="H18" s="60" t="s">
        <v>28</v>
      </c>
      <c r="I18" s="109"/>
      <c r="J18" s="90"/>
      <c r="K18" s="90"/>
      <c r="L18" s="85"/>
      <c r="M18" s="103"/>
      <c r="N18" s="103"/>
      <c r="O18" s="106"/>
      <c r="P18" s="61">
        <f>D18*Q18</f>
        <v>350</v>
      </c>
      <c r="Q18" s="62">
        <v>350</v>
      </c>
      <c r="R18" s="115"/>
      <c r="S18" s="63">
        <f>D18*R18</f>
        <v>0</v>
      </c>
      <c r="T18" s="64" t="str">
        <f t="shared" si="4"/>
        <v xml:space="preserve"> </v>
      </c>
      <c r="U18" s="90"/>
      <c r="V18" s="59" t="s">
        <v>14</v>
      </c>
    </row>
    <row r="19" spans="1:22" ht="55.9" customHeight="1">
      <c r="A19" s="20"/>
      <c r="B19" s="56">
        <v>13</v>
      </c>
      <c r="C19" s="57" t="s">
        <v>44</v>
      </c>
      <c r="D19" s="58">
        <v>1</v>
      </c>
      <c r="E19" s="59" t="s">
        <v>30</v>
      </c>
      <c r="F19" s="77" t="s">
        <v>64</v>
      </c>
      <c r="G19" s="112"/>
      <c r="H19" s="60" t="s">
        <v>28</v>
      </c>
      <c r="I19" s="109"/>
      <c r="J19" s="90"/>
      <c r="K19" s="90"/>
      <c r="L19" s="86"/>
      <c r="M19" s="103"/>
      <c r="N19" s="103"/>
      <c r="O19" s="106"/>
      <c r="P19" s="61">
        <f>D19*Q19</f>
        <v>1652</v>
      </c>
      <c r="Q19" s="62">
        <v>1652</v>
      </c>
      <c r="R19" s="115"/>
      <c r="S19" s="63">
        <f>D19*R19</f>
        <v>0</v>
      </c>
      <c r="T19" s="64" t="str">
        <f t="shared" si="4"/>
        <v xml:space="preserve"> </v>
      </c>
      <c r="U19" s="90"/>
      <c r="V19" s="59" t="s">
        <v>14</v>
      </c>
    </row>
    <row r="20" spans="1:22" ht="132.75" customHeight="1" thickBot="1">
      <c r="A20" s="20"/>
      <c r="B20" s="80">
        <v>14</v>
      </c>
      <c r="C20" s="65" t="s">
        <v>45</v>
      </c>
      <c r="D20" s="66">
        <v>8</v>
      </c>
      <c r="E20" s="67" t="s">
        <v>30</v>
      </c>
      <c r="F20" s="81" t="s">
        <v>65</v>
      </c>
      <c r="G20" s="113"/>
      <c r="H20" s="68" t="s">
        <v>28</v>
      </c>
      <c r="I20" s="110"/>
      <c r="J20" s="91"/>
      <c r="K20" s="91"/>
      <c r="L20" s="75" t="s">
        <v>48</v>
      </c>
      <c r="M20" s="104"/>
      <c r="N20" s="104"/>
      <c r="O20" s="107"/>
      <c r="P20" s="69">
        <f>D20*Q20</f>
        <v>1600</v>
      </c>
      <c r="Q20" s="70">
        <v>200</v>
      </c>
      <c r="R20" s="116">
        <v>11</v>
      </c>
      <c r="S20" s="71">
        <f>D20*R20</f>
        <v>88</v>
      </c>
      <c r="T20" s="72" t="str">
        <f t="shared" si="3"/>
        <v>VYHOVUJE</v>
      </c>
      <c r="U20" s="91"/>
      <c r="V20" s="67" t="s">
        <v>12</v>
      </c>
    </row>
    <row r="21" spans="3:16" ht="17.45" customHeight="1" thickBot="1" thickTop="1">
      <c r="C21" s="5"/>
      <c r="D21" s="5"/>
      <c r="E21" s="5"/>
      <c r="F21" s="5"/>
      <c r="G21" s="33"/>
      <c r="H21" s="33"/>
      <c r="I21" s="5"/>
      <c r="J21" s="5"/>
      <c r="N21" s="5"/>
      <c r="O21" s="5"/>
      <c r="P21" s="5"/>
    </row>
    <row r="22" spans="2:22" ht="82.9" customHeight="1" thickBot="1" thickTop="1">
      <c r="B22" s="98" t="s">
        <v>29</v>
      </c>
      <c r="C22" s="98"/>
      <c r="D22" s="98"/>
      <c r="E22" s="98"/>
      <c r="F22" s="98"/>
      <c r="G22" s="98"/>
      <c r="H22" s="98"/>
      <c r="I22" s="98"/>
      <c r="J22" s="21"/>
      <c r="K22" s="21"/>
      <c r="L22" s="7"/>
      <c r="M22" s="7"/>
      <c r="N22" s="7"/>
      <c r="O22" s="22"/>
      <c r="P22" s="22"/>
      <c r="Q22" s="23" t="s">
        <v>9</v>
      </c>
      <c r="R22" s="99" t="s">
        <v>10</v>
      </c>
      <c r="S22" s="100"/>
      <c r="T22" s="101"/>
      <c r="U22" s="24"/>
      <c r="V22" s="25"/>
    </row>
    <row r="23" spans="2:20" ht="50.45" customHeight="1" thickBot="1" thickTop="1">
      <c r="B23" s="94"/>
      <c r="C23" s="94"/>
      <c r="D23" s="94"/>
      <c r="E23" s="94"/>
      <c r="F23" s="94"/>
      <c r="G23" s="94"/>
      <c r="I23" s="26"/>
      <c r="L23" s="9"/>
      <c r="M23" s="9"/>
      <c r="N23" s="9"/>
      <c r="O23" s="27"/>
      <c r="P23" s="27"/>
      <c r="Q23" s="28">
        <f>SUM(P7:P20)</f>
        <v>15302</v>
      </c>
      <c r="R23" s="95">
        <f>SUM(S7:S20)</f>
        <v>88</v>
      </c>
      <c r="S23" s="96"/>
      <c r="T23" s="97"/>
    </row>
    <row r="24" spans="8:19" ht="15.75" thickTop="1">
      <c r="H24" s="7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7"/>
      <c r="C25" s="47"/>
      <c r="D25" s="47"/>
      <c r="E25" s="47"/>
      <c r="F25" s="47"/>
      <c r="G25" s="78"/>
      <c r="H25" s="7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5">
      <c r="B26" s="47"/>
      <c r="C26" s="47"/>
      <c r="D26" s="47"/>
      <c r="E26" s="47"/>
      <c r="F26" s="47"/>
      <c r="G26" s="78"/>
      <c r="H26" s="7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5">
      <c r="B27" s="47"/>
      <c r="C27" s="47"/>
      <c r="D27" s="47"/>
      <c r="E27" s="47"/>
      <c r="F27" s="47"/>
      <c r="G27" s="78"/>
      <c r="H27" s="7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8:19" ht="19.9" customHeight="1">
      <c r="H29" s="3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8"/>
      <c r="H102" s="78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8"/>
      <c r="H103" s="78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8"/>
      <c r="H104" s="78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8"/>
      <c r="H105" s="78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8"/>
      <c r="H106" s="78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78"/>
      <c r="H107" s="78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78"/>
      <c r="H108" s="78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6" ht="19.9" customHeight="1">
      <c r="C109" s="21"/>
      <c r="D109" s="29"/>
      <c r="E109" s="21"/>
      <c r="F109" s="21"/>
      <c r="G109" s="78"/>
      <c r="H109" s="78"/>
      <c r="I109" s="11"/>
      <c r="J109" s="11"/>
      <c r="K109" s="11"/>
      <c r="L109" s="11"/>
      <c r="M109" s="11"/>
      <c r="N109" s="6"/>
      <c r="O109" s="6"/>
      <c r="P109" s="6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9.9" customHeight="1">
      <c r="C116" s="5"/>
      <c r="E116" s="5"/>
      <c r="F116" s="5"/>
      <c r="J116" s="5"/>
    </row>
    <row r="117" spans="3:10" ht="19.9" customHeight="1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</sheetData>
  <sheetProtection algorithmName="SHA-512" hashValue="L+355vwWbfje94QNBq6aiRFyrNBq/4+fdcmw5pt6IZl+FWWjQitkItHmyt07hxFPZbFJ6Brk2TsfD+K01Q2QXw==" saltValue="ffgCWEohBCUfB16zcQI4sQ==" spinCount="100000" sheet="1" objects="1" scenarios="1"/>
  <mergeCells count="15">
    <mergeCell ref="B1:D1"/>
    <mergeCell ref="B23:G23"/>
    <mergeCell ref="R23:T23"/>
    <mergeCell ref="B22:I22"/>
    <mergeCell ref="R22:T22"/>
    <mergeCell ref="M7:M20"/>
    <mergeCell ref="N7:N20"/>
    <mergeCell ref="O7:O20"/>
    <mergeCell ref="I7:I20"/>
    <mergeCell ref="J7:J20"/>
    <mergeCell ref="K7:K20"/>
    <mergeCell ref="L7:L8"/>
    <mergeCell ref="L10:L19"/>
    <mergeCell ref="G5:H5"/>
    <mergeCell ref="U7:U20"/>
  </mergeCells>
  <conditionalFormatting sqref="D7:D20 B7:B20">
    <cfRule type="containsBlanks" priority="52" dxfId="7">
      <formula>LEN(TRIM(B7))=0</formula>
    </cfRule>
  </conditionalFormatting>
  <conditionalFormatting sqref="B7:B20">
    <cfRule type="cellIs" priority="49" dxfId="6" operator="greaterThanOrEqual">
      <formula>1</formula>
    </cfRule>
  </conditionalFormatting>
  <conditionalFormatting sqref="T7:T20">
    <cfRule type="cellIs" priority="36" dxfId="5" operator="equal">
      <formula>"VYHOVUJE"</formula>
    </cfRule>
  </conditionalFormatting>
  <conditionalFormatting sqref="T7:T20">
    <cfRule type="cellIs" priority="35" dxfId="4" operator="equal">
      <formula>"NEVYHOVUJE"</formula>
    </cfRule>
  </conditionalFormatting>
  <conditionalFormatting sqref="G7:H20 R7:R20">
    <cfRule type="containsBlanks" priority="29" dxfId="3">
      <formula>LEN(TRIM(G7))=0</formula>
    </cfRule>
  </conditionalFormatting>
  <conditionalFormatting sqref="G7:H20 R7:R20">
    <cfRule type="notContainsBlanks" priority="27" dxfId="2">
      <formula>LEN(TRIM(G7))&gt;0</formula>
    </cfRule>
  </conditionalFormatting>
  <conditionalFormatting sqref="G7:H20 R7:R20">
    <cfRule type="notContainsBlanks" priority="26" dxfId="1">
      <formula>LEN(TRIM(G7))&gt;0</formula>
    </cfRule>
  </conditionalFormatting>
  <conditionalFormatting sqref="G7:H20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V7 V10 V13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2021-12-06T13:34:08Z</cp:lastPrinted>
  <dcterms:created xsi:type="dcterms:W3CDTF">2014-03-05T12:43:32Z</dcterms:created>
  <dcterms:modified xsi:type="dcterms:W3CDTF">2021-12-16T12:36:11Z</dcterms:modified>
  <cp:category/>
  <cp:version/>
  <cp:contentType/>
  <cp:contentStatus/>
  <cp:revision>3</cp:revision>
</cp:coreProperties>
</file>