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D:\O\AV\056\2 nabídky\"/>
    </mc:Choice>
  </mc:AlternateContent>
  <xr:revisionPtr revIDLastSave="0" documentId="13_ncr:201_{5D4BC712-ED43-4308-9412-D4FB165D5453}" xr6:coauthVersionLast="36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AVT!$B$1:$S$13</definedName>
  </definedNames>
  <calcPr calcId="191029"/>
</workbook>
</file>

<file path=xl/calcChain.xml><?xml version="1.0" encoding="utf-8"?>
<calcChain xmlns="http://schemas.openxmlformats.org/spreadsheetml/2006/main">
  <c r="S10" i="1" l="1"/>
  <c r="R10" i="1"/>
  <c r="O10" i="1"/>
  <c r="S9" i="1" l="1"/>
  <c r="R9" i="1"/>
  <c r="O9" i="1" l="1"/>
  <c r="R8" i="1" l="1"/>
  <c r="S8" i="1"/>
  <c r="O8" i="1"/>
  <c r="R7" i="1" l="1"/>
  <c r="Q13" i="1" s="1"/>
  <c r="S7" i="1"/>
  <c r="O7" i="1"/>
  <c r="P13" i="1" s="1"/>
</calcChain>
</file>

<file path=xl/sharedStrings.xml><?xml version="1.0" encoding="utf-8"?>
<sst xmlns="http://schemas.openxmlformats.org/spreadsheetml/2006/main" count="70" uniqueCount="57">
  <si>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</si>
  <si>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</si>
  <si>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</si>
  <si>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</si>
  <si>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</si>
  <si>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</si>
  <si>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</si>
  <si>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</si>
  <si>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</si>
  <si>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</si>
  <si>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</si>
  <si>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</si>
  <si>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</si>
  <si>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32235000-9 - Sledovací systémy pro uzavřené okruhy</t>
  </si>
  <si>
    <t>32321200-1 - Audiovizuální přístroje</t>
  </si>
  <si>
    <t>32342000-2 - Reproduktory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</si>
  <si>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</si>
  <si>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</si>
  <si>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</si>
  <si>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</si>
  <si>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</si>
  <si>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</si>
  <si>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</si>
  <si>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</si>
  <si>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</si>
  <si>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</si>
  <si>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</si>
  <si>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</si>
  <si>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</si>
  <si>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</si>
  <si>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</si>
  <si>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Reproduktory</t>
  </si>
  <si>
    <t>Samostatná faktura</t>
  </si>
  <si>
    <t>Mgr. Jan Král,
Tel.: 37763 6123</t>
  </si>
  <si>
    <t>Klatovská 51, 
301 00 Plzeň,
Fakulta pedagogická - Děkanát,
Středisko správy počítačové sítě,
místnost KL 221</t>
  </si>
  <si>
    <t>Reproduktory 2.0 o výkonu 20W RMS.
Připojení 3.5 mm jack.
Frekvenční rozsah 70 Hz - 22 kHz.
Ovládání hlasitosti a regulace basů (na satelitu).
Napájení ze sítě.
Výstup na sluchátka.
Preferuje se černá barva.
Záruka min. 2 roky.</t>
  </si>
  <si>
    <t>Telekonferenční webkamera s mikrofonem</t>
  </si>
  <si>
    <t>Ing. Pavel Hájek, Ph.D.,
Tel.: 37763 9208,
E-mail: gorin@kgm.zcu.cz</t>
  </si>
  <si>
    <t>Technická 8, 
301 00 Plzeň,
Fakulta aplikovaných věd - Katedra geomatiky, 
místnost UN 635</t>
  </si>
  <si>
    <t>Konferenční webová kamera umožňující min. full HD 1080p 30fps video.
Automatické zaostřování.
Motorizované otáčení.
Naklápění a zoomování.
Integrovaný všesměrový mikrofon s potlačením šumu.
Dálkové ovládání.
Konektor USB.
Stolní provedení.</t>
  </si>
  <si>
    <t>Jana Nocarová,
Tel.: 37763 2301</t>
  </si>
  <si>
    <t>Technická 8,
301 00 Plzeň,
Fakulta aplikovaných věd - Katedra mechaniky,
místnost UN 432</t>
  </si>
  <si>
    <t>Prezentér</t>
  </si>
  <si>
    <t>Dosah min. 20 m.
USB přijímač a Bluetooth.
Laserové ukazovátko.</t>
  </si>
  <si>
    <t>IP kamera</t>
  </si>
  <si>
    <t>FW03010050_InPredict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</si>
  <si>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</si>
  <si>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</si>
  <si>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doc. Ing. Pavel Trnka, Ph.D.,
Tel.: 37763 4518</t>
  </si>
  <si>
    <t>Univerzitní 26,
301 00 Plzeň,
Fakulta elektrotechnická - Katedra materiálů a technologií,
místnost EK 412</t>
  </si>
  <si>
    <t>IP kamera, venkovní, POE.
Slot na paměťovou kartu.
Funkce: zasílání email notifikace, natáčení,  detekce pohybu, mikrofon, detekce narušení, video, foto.
Podporované OS min.: android, windows.
Připojení: Ethernet, P2P.
Noční vidění IR přísvit min. 30 m.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</si>
  <si>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</si>
  <si>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056 - 2021</t>
  </si>
  <si>
    <t>C-TECH SPK-310B (SPK-310B), záruka 24 měsíců</t>
  </si>
  <si>
    <t>konferenční kamera Logitech BCC950 (960-000867), záruka 24 měsíců</t>
  </si>
  <si>
    <t>Logitech Wireless Presenter R500 Graphite (910-005843), záruka 24 měsíců</t>
  </si>
  <si>
    <t>Vivotek FD9369,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</si>
</sst>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1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10" xfId="0" applyFont="1" applyFill="1" applyBorder="1" applyAlignment="1">
      <alignment horizontal="left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2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topLeftCell="L8" zoomScaleNormal="100" workbookViewId="0">
      <selection activeCell="P9" sqref="P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74.140625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40.140625" style="5" customWidth="1"/>
    <col min="12" max="12" width="28.85546875" style="5" customWidth="1"/>
    <col min="13" max="13" width="44.140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0.5703125" style="4" customWidth="1"/>
    <col min="22" max="16384" width="9.140625" style="5"/>
  </cols>
  <sheetData>
    <row r="1" spans="1:21" ht="42.6" customHeight="1" x14ac:dyDescent="0.25">
      <c r="B1" s="107" t="s">
        <v>52</v>
      </c>
      <c r="C1" s="108"/>
      <c r="D1" s="108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0" t="s">
        <v>5</v>
      </c>
      <c r="H6" s="42" t="s">
        <v>29</v>
      </c>
      <c r="I6" s="34" t="s">
        <v>19</v>
      </c>
      <c r="J6" s="34" t="s">
        <v>20</v>
      </c>
      <c r="K6" s="24" t="s">
        <v>47</v>
      </c>
      <c r="L6" s="38" t="s">
        <v>21</v>
      </c>
      <c r="M6" s="34" t="s">
        <v>22</v>
      </c>
      <c r="N6" s="24" t="s">
        <v>51</v>
      </c>
      <c r="O6" s="34" t="s">
        <v>23</v>
      </c>
      <c r="P6" s="24" t="s">
        <v>6</v>
      </c>
      <c r="Q6" s="25" t="s">
        <v>7</v>
      </c>
      <c r="R6" s="97" t="s">
        <v>8</v>
      </c>
      <c r="S6" s="97" t="s">
        <v>9</v>
      </c>
      <c r="T6" s="34" t="s">
        <v>24</v>
      </c>
      <c r="U6" s="34" t="s">
        <v>25</v>
      </c>
    </row>
    <row r="7" spans="1:21" ht="156" customHeight="1" thickTop="1" thickBot="1" x14ac:dyDescent="0.3">
      <c r="A7" s="26"/>
      <c r="B7" s="43">
        <v>1</v>
      </c>
      <c r="C7" s="44" t="s">
        <v>31</v>
      </c>
      <c r="D7" s="45">
        <v>1</v>
      </c>
      <c r="E7" s="46" t="s">
        <v>27</v>
      </c>
      <c r="F7" s="56" t="s">
        <v>35</v>
      </c>
      <c r="G7" s="99" t="s">
        <v>53</v>
      </c>
      <c r="H7" s="47" t="s">
        <v>28</v>
      </c>
      <c r="I7" s="48" t="s">
        <v>32</v>
      </c>
      <c r="J7" s="49" t="s">
        <v>28</v>
      </c>
      <c r="K7" s="50"/>
      <c r="L7" s="48" t="s">
        <v>33</v>
      </c>
      <c r="M7" s="48" t="s">
        <v>34</v>
      </c>
      <c r="N7" s="51">
        <v>21</v>
      </c>
      <c r="O7" s="52">
        <f>D7*P7</f>
        <v>550</v>
      </c>
      <c r="P7" s="53">
        <v>550</v>
      </c>
      <c r="Q7" s="103">
        <v>550</v>
      </c>
      <c r="R7" s="54">
        <f>D7*Q7</f>
        <v>550</v>
      </c>
      <c r="S7" s="55" t="str">
        <f t="shared" ref="S7" si="0">IF(ISNUMBER(Q7), IF(Q7&gt;P7,"NEVYHOVUJE","VYHOVUJE")," ")</f>
        <v>VYHOVUJE</v>
      </c>
      <c r="T7" s="46"/>
      <c r="U7" s="46" t="s">
        <v>15</v>
      </c>
    </row>
    <row r="8" spans="1:21" ht="175.5" customHeight="1" thickBot="1" x14ac:dyDescent="0.3">
      <c r="A8" s="26"/>
      <c r="B8" s="57">
        <v>2</v>
      </c>
      <c r="C8" s="58" t="s">
        <v>36</v>
      </c>
      <c r="D8" s="59">
        <v>1</v>
      </c>
      <c r="E8" s="60" t="s">
        <v>27</v>
      </c>
      <c r="F8" s="69" t="s">
        <v>39</v>
      </c>
      <c r="G8" s="100" t="s">
        <v>54</v>
      </c>
      <c r="H8" s="61" t="s">
        <v>28</v>
      </c>
      <c r="I8" s="62" t="s">
        <v>32</v>
      </c>
      <c r="J8" s="62" t="s">
        <v>28</v>
      </c>
      <c r="K8" s="63"/>
      <c r="L8" s="62" t="s">
        <v>37</v>
      </c>
      <c r="M8" s="62" t="s">
        <v>38</v>
      </c>
      <c r="N8" s="64">
        <v>21</v>
      </c>
      <c r="O8" s="65">
        <f>D8*P8</f>
        <v>4100</v>
      </c>
      <c r="P8" s="66">
        <v>4100</v>
      </c>
      <c r="Q8" s="104">
        <v>4100</v>
      </c>
      <c r="R8" s="67">
        <f>D8*Q8</f>
        <v>4100</v>
      </c>
      <c r="S8" s="68" t="str">
        <f t="shared" ref="S8:S9" si="1">IF(ISNUMBER(Q8), IF(Q8&gt;P8,"NEVYHOVUJE","VYHOVUJE")," ")</f>
        <v>VYHOVUJE</v>
      </c>
      <c r="T8" s="60"/>
      <c r="U8" s="60" t="s">
        <v>12</v>
      </c>
    </row>
    <row r="9" spans="1:21" ht="109.5" customHeight="1" thickBot="1" x14ac:dyDescent="0.3">
      <c r="A9" s="26"/>
      <c r="B9" s="81">
        <v>3</v>
      </c>
      <c r="C9" s="82" t="s">
        <v>42</v>
      </c>
      <c r="D9" s="83">
        <v>4</v>
      </c>
      <c r="E9" s="84" t="s">
        <v>27</v>
      </c>
      <c r="F9" s="85" t="s">
        <v>43</v>
      </c>
      <c r="G9" s="101" t="s">
        <v>55</v>
      </c>
      <c r="H9" s="86" t="s">
        <v>28</v>
      </c>
      <c r="I9" s="82" t="s">
        <v>32</v>
      </c>
      <c r="J9" s="82" t="s">
        <v>28</v>
      </c>
      <c r="K9" s="87"/>
      <c r="L9" s="88" t="s">
        <v>40</v>
      </c>
      <c r="M9" s="88" t="s">
        <v>41</v>
      </c>
      <c r="N9" s="89">
        <v>21</v>
      </c>
      <c r="O9" s="90">
        <f>D9*P9</f>
        <v>4000</v>
      </c>
      <c r="P9" s="91">
        <v>1000</v>
      </c>
      <c r="Q9" s="105">
        <v>1000</v>
      </c>
      <c r="R9" s="92">
        <f>D9*Q9</f>
        <v>4000</v>
      </c>
      <c r="S9" s="93" t="str">
        <f t="shared" si="1"/>
        <v>VYHOVUJE</v>
      </c>
      <c r="T9" s="84"/>
      <c r="U9" s="84" t="s">
        <v>14</v>
      </c>
    </row>
    <row r="10" spans="1:21" ht="165" customHeight="1" thickBot="1" x14ac:dyDescent="0.3">
      <c r="A10" s="26"/>
      <c r="B10" s="70">
        <v>4</v>
      </c>
      <c r="C10" s="74" t="s">
        <v>44</v>
      </c>
      <c r="D10" s="71">
        <v>1</v>
      </c>
      <c r="E10" s="72"/>
      <c r="F10" s="95" t="s">
        <v>50</v>
      </c>
      <c r="G10" s="102" t="s">
        <v>56</v>
      </c>
      <c r="H10" s="73" t="s">
        <v>28</v>
      </c>
      <c r="I10" s="94" t="s">
        <v>32</v>
      </c>
      <c r="J10" s="94" t="s">
        <v>46</v>
      </c>
      <c r="K10" s="75" t="s">
        <v>45</v>
      </c>
      <c r="L10" s="94" t="s">
        <v>48</v>
      </c>
      <c r="M10" s="94" t="s">
        <v>49</v>
      </c>
      <c r="N10" s="76">
        <v>21</v>
      </c>
      <c r="O10" s="77">
        <f>D10*P10</f>
        <v>5900</v>
      </c>
      <c r="P10" s="78">
        <v>5900</v>
      </c>
      <c r="Q10" s="106">
        <v>3725</v>
      </c>
      <c r="R10" s="79">
        <f>D10*Q10</f>
        <v>3725</v>
      </c>
      <c r="S10" s="80" t="str">
        <f t="shared" ref="S10" si="2">IF(ISNUMBER(Q10), IF(Q10&gt;P10,"NEVYHOVUJE","VYHOVUJE")," ")</f>
        <v>VYHOVUJE</v>
      </c>
      <c r="T10" s="72"/>
      <c r="U10" s="72" t="s">
        <v>13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M11" s="5"/>
      <c r="N11" s="5"/>
      <c r="O11" s="5"/>
      <c r="R11" s="39"/>
    </row>
    <row r="12" spans="1:21" ht="60" customHeight="1" thickTop="1" thickBot="1" x14ac:dyDescent="0.3">
      <c r="B12" s="109" t="s">
        <v>26</v>
      </c>
      <c r="C12" s="110"/>
      <c r="D12" s="110"/>
      <c r="E12" s="110"/>
      <c r="F12" s="110"/>
      <c r="G12" s="110"/>
      <c r="H12" s="96"/>
      <c r="I12" s="27"/>
      <c r="J12" s="27"/>
      <c r="K12" s="27"/>
      <c r="L12" s="8"/>
      <c r="M12" s="8"/>
      <c r="N12" s="28"/>
      <c r="O12" s="28"/>
      <c r="P12" s="29" t="s">
        <v>10</v>
      </c>
      <c r="Q12" s="111" t="s">
        <v>11</v>
      </c>
      <c r="R12" s="112"/>
      <c r="S12" s="113"/>
      <c r="T12" s="22"/>
      <c r="U12" s="30"/>
    </row>
    <row r="13" spans="1:21" ht="46.5" customHeight="1" thickTop="1" thickBot="1" x14ac:dyDescent="0.3">
      <c r="B13" s="114" t="s">
        <v>30</v>
      </c>
      <c r="C13" s="115"/>
      <c r="D13" s="115"/>
      <c r="E13" s="115"/>
      <c r="F13" s="115"/>
      <c r="G13" s="115"/>
      <c r="H13" s="98"/>
      <c r="I13" s="31"/>
      <c r="L13" s="12"/>
      <c r="M13" s="12"/>
      <c r="N13" s="32"/>
      <c r="O13" s="32"/>
      <c r="P13" s="33">
        <f>SUM(O7:O10)</f>
        <v>14550</v>
      </c>
      <c r="Q13" s="116">
        <f>SUM(R7:R10)</f>
        <v>12375</v>
      </c>
      <c r="R13" s="117"/>
      <c r="S13" s="118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/xIKKy1np9ICVnE7O0DDuj37v9oQncImTzjhBvS63FlPqFFGqa43uDW8grcgcdgW2/3vzZWfFTRBFvUI9SeS0Q==" saltValue="wn2fQmEXXI/VBGChQ1oRIg==" spinCount="100000" sheet="1" objects="1" scenarios="1"/>
  <mergeCells count="5">
    <mergeCell ref="B1:D1"/>
    <mergeCell ref="B12:G12"/>
    <mergeCell ref="Q12:S12"/>
    <mergeCell ref="B13:G13"/>
    <mergeCell ref="Q13:S13"/>
  </mergeCells>
  <conditionalFormatting sqref="D7:D10">
    <cfRule type="containsBlanks" dxfId="22" priority="71">
      <formula>LEN(TRIM(D7))=0</formula>
    </cfRule>
  </conditionalFormatting>
  <conditionalFormatting sqref="S7:S10">
    <cfRule type="cellIs" dxfId="21" priority="63" operator="equal">
      <formula>"VYHOVUJE"</formula>
    </cfRule>
  </conditionalFormatting>
  <conditionalFormatting sqref="S7:S10">
    <cfRule type="cellIs" dxfId="20" priority="62" operator="equal">
      <formula>"NEVYHOVUJE"</formula>
    </cfRule>
  </conditionalFormatting>
  <conditionalFormatting sqref="G7:G10 Q7:Q10">
    <cfRule type="containsBlanks" dxfId="19" priority="43">
      <formula>LEN(TRIM(G7))=0</formula>
    </cfRule>
  </conditionalFormatting>
  <conditionalFormatting sqref="G7:G10">
    <cfRule type="containsBlanks" dxfId="18" priority="42">
      <formula>LEN(TRIM(G7))=0</formula>
    </cfRule>
  </conditionalFormatting>
  <conditionalFormatting sqref="G7:G10 Q7:Q10">
    <cfRule type="notContainsBlanks" dxfId="17" priority="41">
      <formula>LEN(TRIM(G7))&gt;0</formula>
    </cfRule>
  </conditionalFormatting>
  <conditionalFormatting sqref="G7:G10 Q7:Q10">
    <cfRule type="notContainsBlanks" dxfId="16" priority="40">
      <formula>LEN(TRIM(G7))&gt;0</formula>
    </cfRule>
  </conditionalFormatting>
  <conditionalFormatting sqref="G7:G10">
    <cfRule type="notContainsBlanks" dxfId="15" priority="39">
      <formula>LEN(TRIM(G7))&gt;0</formula>
    </cfRule>
  </conditionalFormatting>
  <conditionalFormatting sqref="H7">
    <cfRule type="containsBlanks" dxfId="14" priority="20">
      <formula>LEN(TRIM(H7))=0</formula>
    </cfRule>
  </conditionalFormatting>
  <conditionalFormatting sqref="H7">
    <cfRule type="containsBlanks" dxfId="13" priority="19">
      <formula>LEN(TRIM(H7))=0</formula>
    </cfRule>
  </conditionalFormatting>
  <conditionalFormatting sqref="H7">
    <cfRule type="notContainsBlanks" dxfId="12" priority="18">
      <formula>LEN(TRIM(H7))&gt;0</formula>
    </cfRule>
  </conditionalFormatting>
  <conditionalFormatting sqref="H7">
    <cfRule type="notContainsBlanks" dxfId="11" priority="17">
      <formula>LEN(TRIM(H7))&gt;0</formula>
    </cfRule>
  </conditionalFormatting>
  <conditionalFormatting sqref="H7">
    <cfRule type="notContainsBlanks" dxfId="10" priority="16">
      <formula>LEN(TRIM(H7))&gt;0</formula>
    </cfRule>
  </conditionalFormatting>
  <conditionalFormatting sqref="H8">
    <cfRule type="containsBlanks" dxfId="9" priority="15">
      <formula>LEN(TRIM(H8))=0</formula>
    </cfRule>
  </conditionalFormatting>
  <conditionalFormatting sqref="H8">
    <cfRule type="containsBlanks" dxfId="8" priority="14">
      <formula>LEN(TRIM(H8))=0</formula>
    </cfRule>
  </conditionalFormatting>
  <conditionalFormatting sqref="H8">
    <cfRule type="notContainsBlanks" dxfId="7" priority="13">
      <formula>LEN(TRIM(H8))&gt;0</formula>
    </cfRule>
  </conditionalFormatting>
  <conditionalFormatting sqref="H8">
    <cfRule type="notContainsBlanks" dxfId="6" priority="12">
      <formula>LEN(TRIM(H8))&gt;0</formula>
    </cfRule>
  </conditionalFormatting>
  <conditionalFormatting sqref="H8">
    <cfRule type="notContainsBlanks" dxfId="5" priority="11">
      <formula>LEN(TRIM(H8))&gt;0</formula>
    </cfRule>
  </conditionalFormatting>
  <conditionalFormatting sqref="H9:H10">
    <cfRule type="containsBlanks" dxfId="4" priority="10">
      <formula>LEN(TRIM(H9))=0</formula>
    </cfRule>
  </conditionalFormatting>
  <conditionalFormatting sqref="H9:H10">
    <cfRule type="containsBlanks" dxfId="3" priority="9">
      <formula>LEN(TRIM(H9))=0</formula>
    </cfRule>
  </conditionalFormatting>
  <conditionalFormatting sqref="H9:H10">
    <cfRule type="notContainsBlanks" dxfId="2" priority="8">
      <formula>LEN(TRIM(H9))&gt;0</formula>
    </cfRule>
  </conditionalFormatting>
  <conditionalFormatting sqref="H9:H10">
    <cfRule type="notContainsBlanks" dxfId="1" priority="7">
      <formula>LEN(TRIM(H9))&gt;0</formula>
    </cfRule>
  </conditionalFormatting>
  <conditionalFormatting sqref="H9:H10">
    <cfRule type="notContainsBlanks" dxfId="0" priority="6">
      <formula>LEN(TRIM(H9))&gt;0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U7:U10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2021-11-24T09:16:50Z</dcterms:modified>
</cp:coreProperties>
</file>