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onery\055\1 výzva\"/>
    </mc:Choice>
  </mc:AlternateContent>
  <xr:revisionPtr revIDLastSave="0" documentId="13_ncr:1_{E7FD7E12-4436-4A56-B0A1-C6D0990FB80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/>
</workbook>
</file>

<file path=xl/calcChain.xml><?xml version="1.0" encoding="utf-8"?>
<calcChain xmlns="http://schemas.openxmlformats.org/spreadsheetml/2006/main">
  <c r="R10" i="1" l="1"/>
  <c r="S10" i="1"/>
  <c r="R11" i="1"/>
  <c r="S11" i="1"/>
  <c r="O10" i="1"/>
  <c r="O11" i="1"/>
  <c r="H11" i="1"/>
  <c r="H10" i="1"/>
  <c r="O7" i="1" l="1"/>
  <c r="O8" i="1"/>
  <c r="O9" i="1"/>
  <c r="O12" i="1"/>
  <c r="S12" i="1" l="1"/>
  <c r="S8" i="1"/>
  <c r="S9" i="1"/>
  <c r="R8" i="1" l="1"/>
  <c r="R9" i="1"/>
  <c r="R12" i="1"/>
  <c r="H12" i="1"/>
  <c r="H9" i="1"/>
  <c r="H8" i="1"/>
  <c r="H7" i="1" l="1"/>
  <c r="S7" i="1" l="1"/>
  <c r="R7" i="1"/>
  <c r="Q15" i="1" s="1"/>
  <c r="P15" i="1"/>
</calcChain>
</file>

<file path=xl/sharedStrings.xml><?xml version="1.0" encoding="utf-8"?>
<sst xmlns="http://schemas.openxmlformats.org/spreadsheetml/2006/main" count="57" uniqueCount="47">
  <si>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</si>
  <si>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</si>
  <si>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</si>
  <si>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</si>
  <si>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</si>
  <si>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</si>
  <si>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</si>
  <si>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</si>
  <si>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</si>
  <si>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</si>
  <si>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</si>
  <si>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</si>
  <si>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</si>
  <si>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</si>
  <si>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</si>
  <si>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</si>
  <si>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</si>
  <si>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</si>
  <si>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</si>
  <si>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</si>
  <si>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</si>
  <si>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</si>
  <si>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</si>
  <si>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</si>
  <si>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</si>
  <si>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</si>
  <si>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</si>
  <si>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</si>
  <si>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</si>
  <si>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</si>
  <si>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</si>
  <si>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Příloha č. 2 Kupní smlouvy - technická specifikace
Tonery (II.) 055 - 2021 (originální)</t>
  </si>
  <si>
    <t>Fotoválec do tiskárny Lexmark MS 415dn</t>
  </si>
  <si>
    <t>EO - Václava Vlková,
Tel.: 37763 1146</t>
  </si>
  <si>
    <t>Univerzitní 8,
301 00 Plzeň,
Rektorát - Ekonomický odbor,
místnost UR 221</t>
  </si>
  <si>
    <t>Originální fotoválec. Výtěžnost 60 000 stran.</t>
  </si>
  <si>
    <t xml:space="preserve">Toner do tiskárny Triumph-Adler TA 6006 ci - purpurový </t>
  </si>
  <si>
    <t>Originální toner. Výtěžnost 20 000 stran.</t>
  </si>
  <si>
    <t xml:space="preserve">Toner do tiskárny Triumph-Adler TA 6006 ci - žlutý </t>
  </si>
  <si>
    <t>Pokud financováno z projektových prostředků, pak ŘEŠITEL uvede: NÁZEV A ČÍSLO DOTAČNÍHO PROJEKTU</t>
  </si>
  <si>
    <t>Toner do tiskárny Triumph-Adler TA 6006 ci - černý (black)</t>
  </si>
  <si>
    <t>Originální toner. Výtěžnost 30 000 stran.</t>
  </si>
  <si>
    <t xml:space="preserve">Toner do tiskárny Triumph-Adler TA 6006 ci - azurový </t>
  </si>
  <si>
    <t>Univerzitní 8, 
301 00 Plzeň,
Rektorát - Útvar prorektora pro studijní a pedagogickou činnost,
místnost UR 402</t>
  </si>
  <si>
    <t>PR-P - Bc. Petra Pechmanová, 
Tel.: 702 056 655</t>
  </si>
  <si>
    <t>Zásobník na odpadní toner pro tiskárnu TA Triumph-Adler 6006 ci</t>
  </si>
  <si>
    <t>Odpadní nádoba na toner. Výtěžnost cca 40 000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</si>
</sst>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 indent="1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 applyProtection="1">
      <alignment horizontal="left" vertical="center" wrapText="1" indent="1"/>
      <protection locked="0"/>
    </xf>
    <xf numFmtId="0" fontId="16" fillId="5" borderId="12" xfId="0" applyFont="1" applyFill="1" applyBorder="1" applyAlignment="1" applyProtection="1">
      <alignment horizontal="left" vertical="center" wrapText="1" indent="1"/>
      <protection locked="0"/>
    </xf>
    <xf numFmtId="0" fontId="16" fillId="5" borderId="8" xfId="0" applyFont="1" applyFill="1" applyBorder="1" applyAlignment="1" applyProtection="1">
      <alignment horizontal="left" vertical="center" wrapText="1" indent="1"/>
      <protection locked="0"/>
    </xf>
    <xf numFmtId="0" fontId="16" fillId="5" borderId="18" xfId="0" applyFont="1" applyFill="1" applyBorder="1" applyAlignment="1" applyProtection="1">
      <alignment horizontal="lef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topLeftCell="E2" zoomScale="82" zoomScaleNormal="82" workbookViewId="0">
      <selection activeCell="M8" sqref="M8:M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7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32.140625" style="5" hidden="1" customWidth="1"/>
    <col min="12" max="12" width="37.42578125" style="5" customWidth="1"/>
    <col min="13" max="13" width="43.1406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08" t="s">
        <v>31</v>
      </c>
      <c r="C1" s="109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39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96" t="s">
        <v>8</v>
      </c>
      <c r="S6" s="96" t="s">
        <v>9</v>
      </c>
      <c r="T6" s="38" t="s">
        <v>26</v>
      </c>
      <c r="U6" s="38" t="s">
        <v>27</v>
      </c>
    </row>
    <row r="7" spans="2:21" ht="123" customHeight="1" thickTop="1" thickBot="1" x14ac:dyDescent="0.3">
      <c r="B7" s="56">
        <v>1</v>
      </c>
      <c r="C7" s="88" t="s">
        <v>32</v>
      </c>
      <c r="D7" s="74">
        <v>2</v>
      </c>
      <c r="E7" s="75" t="s">
        <v>28</v>
      </c>
      <c r="F7" s="86" t="s">
        <v>35</v>
      </c>
      <c r="G7" s="123"/>
      <c r="H7" s="76" t="str">
        <f t="shared" ref="H7:H12" si="0">IF(P7&gt;1999,"ANO","NE")</f>
        <v>NE</v>
      </c>
      <c r="I7" s="77" t="s">
        <v>29</v>
      </c>
      <c r="J7" s="78" t="s">
        <v>30</v>
      </c>
      <c r="K7" s="79"/>
      <c r="L7" s="80" t="s">
        <v>33</v>
      </c>
      <c r="M7" s="80" t="s">
        <v>34</v>
      </c>
      <c r="N7" s="81">
        <v>14</v>
      </c>
      <c r="O7" s="82">
        <f>D7*P7</f>
        <v>2000</v>
      </c>
      <c r="P7" s="83">
        <v>1000</v>
      </c>
      <c r="Q7" s="128"/>
      <c r="R7" s="84">
        <f>D7*Q7</f>
        <v>0</v>
      </c>
      <c r="S7" s="85" t="str">
        <f t="shared" ref="S7:S12" si="1">IF(ISNUMBER(Q7), IF(Q7&gt;P7,"NEVYHOVUJE","VYHOVUJE")," ")</f>
        <v xml:space="preserve"> </v>
      </c>
      <c r="T7" s="75"/>
      <c r="U7" s="75" t="s">
        <v>13</v>
      </c>
    </row>
    <row r="8" spans="2:21" ht="46.5" customHeight="1" x14ac:dyDescent="0.25">
      <c r="B8" s="87">
        <v>3</v>
      </c>
      <c r="C8" s="66" t="s">
        <v>40</v>
      </c>
      <c r="D8" s="67">
        <v>1</v>
      </c>
      <c r="E8" s="68" t="s">
        <v>28</v>
      </c>
      <c r="F8" s="66" t="s">
        <v>41</v>
      </c>
      <c r="G8" s="124"/>
      <c r="H8" s="69" t="str">
        <f t="shared" si="0"/>
        <v>ANO</v>
      </c>
      <c r="I8" s="100" t="s">
        <v>29</v>
      </c>
      <c r="J8" s="100" t="s">
        <v>30</v>
      </c>
      <c r="K8" s="117"/>
      <c r="L8" s="100" t="s">
        <v>44</v>
      </c>
      <c r="M8" s="100" t="s">
        <v>43</v>
      </c>
      <c r="N8" s="120">
        <v>14</v>
      </c>
      <c r="O8" s="70">
        <f t="shared" ref="O8:O12" si="2">D8*P8</f>
        <v>2600</v>
      </c>
      <c r="P8" s="71">
        <v>2600</v>
      </c>
      <c r="Q8" s="129"/>
      <c r="R8" s="72">
        <f t="shared" ref="R8:R12" si="3">D8*Q8</f>
        <v>0</v>
      </c>
      <c r="S8" s="73" t="str">
        <f t="shared" si="1"/>
        <v xml:space="preserve"> </v>
      </c>
      <c r="T8" s="97"/>
      <c r="U8" s="97" t="s">
        <v>10</v>
      </c>
    </row>
    <row r="9" spans="2:21" ht="46.5" customHeight="1" x14ac:dyDescent="0.25">
      <c r="B9" s="48">
        <v>4</v>
      </c>
      <c r="C9" s="57" t="s">
        <v>42</v>
      </c>
      <c r="D9" s="49">
        <v>1</v>
      </c>
      <c r="E9" s="50" t="s">
        <v>28</v>
      </c>
      <c r="F9" s="57" t="s">
        <v>37</v>
      </c>
      <c r="G9" s="125"/>
      <c r="H9" s="51" t="str">
        <f t="shared" si="0"/>
        <v>ANO</v>
      </c>
      <c r="I9" s="115"/>
      <c r="J9" s="115"/>
      <c r="K9" s="118"/>
      <c r="L9" s="101"/>
      <c r="M9" s="101"/>
      <c r="N9" s="121"/>
      <c r="O9" s="52">
        <f t="shared" si="2"/>
        <v>4000</v>
      </c>
      <c r="P9" s="53">
        <v>4000</v>
      </c>
      <c r="Q9" s="130"/>
      <c r="R9" s="54">
        <f t="shared" si="3"/>
        <v>0</v>
      </c>
      <c r="S9" s="55" t="str">
        <f t="shared" si="1"/>
        <v xml:space="preserve"> </v>
      </c>
      <c r="T9" s="98"/>
      <c r="U9" s="98"/>
    </row>
    <row r="10" spans="2:21" ht="46.5" customHeight="1" x14ac:dyDescent="0.25">
      <c r="B10" s="89">
        <v>5</v>
      </c>
      <c r="C10" s="90" t="s">
        <v>36</v>
      </c>
      <c r="D10" s="91">
        <v>1</v>
      </c>
      <c r="E10" s="92" t="s">
        <v>28</v>
      </c>
      <c r="F10" s="90" t="s">
        <v>37</v>
      </c>
      <c r="G10" s="126"/>
      <c r="H10" s="51" t="str">
        <f t="shared" si="0"/>
        <v>ANO</v>
      </c>
      <c r="I10" s="115"/>
      <c r="J10" s="115"/>
      <c r="K10" s="118"/>
      <c r="L10" s="101"/>
      <c r="M10" s="101"/>
      <c r="N10" s="121"/>
      <c r="O10" s="52">
        <f t="shared" si="2"/>
        <v>4000</v>
      </c>
      <c r="P10" s="93">
        <v>4000</v>
      </c>
      <c r="Q10" s="131"/>
      <c r="R10" s="54">
        <f t="shared" ref="R10:R11" si="4">D10*Q10</f>
        <v>0</v>
      </c>
      <c r="S10" s="55" t="str">
        <f t="shared" ref="S10:S11" si="5">IF(ISNUMBER(Q10), IF(Q10&gt;P10,"NEVYHOVUJE","VYHOVUJE")," ")</f>
        <v xml:space="preserve"> </v>
      </c>
      <c r="T10" s="98"/>
      <c r="U10" s="98"/>
    </row>
    <row r="11" spans="2:21" ht="46.5" customHeight="1" x14ac:dyDescent="0.25">
      <c r="B11" s="89">
        <v>6</v>
      </c>
      <c r="C11" s="90" t="s">
        <v>38</v>
      </c>
      <c r="D11" s="91">
        <v>1</v>
      </c>
      <c r="E11" s="92" t="s">
        <v>28</v>
      </c>
      <c r="F11" s="90" t="s">
        <v>37</v>
      </c>
      <c r="G11" s="126"/>
      <c r="H11" s="51" t="str">
        <f t="shared" si="0"/>
        <v>ANO</v>
      </c>
      <c r="I11" s="115"/>
      <c r="J11" s="115"/>
      <c r="K11" s="118"/>
      <c r="L11" s="101"/>
      <c r="M11" s="101"/>
      <c r="N11" s="121"/>
      <c r="O11" s="52">
        <f t="shared" si="2"/>
        <v>4000</v>
      </c>
      <c r="P11" s="93">
        <v>4000</v>
      </c>
      <c r="Q11" s="131"/>
      <c r="R11" s="54">
        <f t="shared" si="4"/>
        <v>0</v>
      </c>
      <c r="S11" s="55" t="str">
        <f t="shared" si="5"/>
        <v xml:space="preserve"> </v>
      </c>
      <c r="T11" s="98"/>
      <c r="U11" s="98"/>
    </row>
    <row r="12" spans="2:21" ht="42.75" customHeight="1" thickBot="1" x14ac:dyDescent="0.3">
      <c r="B12" s="58">
        <v>7</v>
      </c>
      <c r="C12" s="94" t="s">
        <v>45</v>
      </c>
      <c r="D12" s="59">
        <v>2</v>
      </c>
      <c r="E12" s="60" t="s">
        <v>28</v>
      </c>
      <c r="F12" s="94" t="s">
        <v>46</v>
      </c>
      <c r="G12" s="127"/>
      <c r="H12" s="61" t="str">
        <f t="shared" si="0"/>
        <v>NE</v>
      </c>
      <c r="I12" s="116"/>
      <c r="J12" s="116"/>
      <c r="K12" s="119"/>
      <c r="L12" s="102"/>
      <c r="M12" s="102"/>
      <c r="N12" s="122"/>
      <c r="O12" s="62">
        <f t="shared" si="2"/>
        <v>600</v>
      </c>
      <c r="P12" s="63">
        <v>300</v>
      </c>
      <c r="Q12" s="132"/>
      <c r="R12" s="64">
        <f t="shared" si="3"/>
        <v>0</v>
      </c>
      <c r="S12" s="65" t="str">
        <f t="shared" si="1"/>
        <v xml:space="preserve"> </v>
      </c>
      <c r="T12" s="99"/>
      <c r="U12" s="99"/>
    </row>
    <row r="13" spans="2:21" ht="16.5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R13" s="47"/>
    </row>
    <row r="14" spans="2:21" ht="60.75" customHeight="1" thickTop="1" thickBot="1" x14ac:dyDescent="0.3">
      <c r="B14" s="110" t="s">
        <v>15</v>
      </c>
      <c r="C14" s="111"/>
      <c r="D14" s="111"/>
      <c r="E14" s="111"/>
      <c r="F14" s="111"/>
      <c r="G14" s="111"/>
      <c r="H14" s="95"/>
      <c r="I14" s="27"/>
      <c r="J14" s="27"/>
      <c r="K14" s="27"/>
      <c r="L14" s="12"/>
      <c r="M14" s="12"/>
      <c r="N14" s="28"/>
      <c r="O14" s="28"/>
      <c r="P14" s="29" t="s">
        <v>11</v>
      </c>
      <c r="Q14" s="112" t="s">
        <v>12</v>
      </c>
      <c r="R14" s="113"/>
      <c r="S14" s="114"/>
      <c r="T14" s="22"/>
      <c r="U14" s="30"/>
    </row>
    <row r="15" spans="2:21" ht="33.75" customHeight="1" thickTop="1" thickBot="1" x14ac:dyDescent="0.3">
      <c r="B15" s="103" t="s">
        <v>16</v>
      </c>
      <c r="C15" s="104"/>
      <c r="D15" s="104"/>
      <c r="E15" s="104"/>
      <c r="F15" s="104"/>
      <c r="G15" s="104"/>
      <c r="H15" s="37"/>
      <c r="I15" s="31"/>
      <c r="L15" s="10"/>
      <c r="M15" s="10"/>
      <c r="N15" s="32"/>
      <c r="O15" s="32"/>
      <c r="P15" s="33">
        <f>SUM(O7:O12)</f>
        <v>17200</v>
      </c>
      <c r="Q15" s="105">
        <f>SUM(R7:R12)</f>
        <v>0</v>
      </c>
      <c r="R15" s="106"/>
      <c r="S15" s="107"/>
    </row>
    <row r="16" spans="2:21" ht="14.25" customHeight="1" thickTop="1" x14ac:dyDescent="0.25"/>
    <row r="17" spans="2:3" ht="14.25" customHeight="1" x14ac:dyDescent="0.25">
      <c r="B17" s="40"/>
    </row>
    <row r="18" spans="2:3" ht="14.25" customHeight="1" x14ac:dyDescent="0.25">
      <c r="B18" s="41"/>
      <c r="C18" s="40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izUNLWtvsKE4VfmvJhas0Ca2GhQwmEkiRWTsKYINFUvmxinefJE6ZU+VknmkqSVu8COpcJKkfI0i9zIeaFU6ag==" saltValue="zxHFxbb/IM+gYM4kvwKP5w==" spinCount="100000" sheet="1" objects="1" scenarios="1"/>
  <mergeCells count="13">
    <mergeCell ref="B15:G15"/>
    <mergeCell ref="Q15:S15"/>
    <mergeCell ref="B1:C1"/>
    <mergeCell ref="B14:G14"/>
    <mergeCell ref="Q14:S14"/>
    <mergeCell ref="I8:I12"/>
    <mergeCell ref="J8:J12"/>
    <mergeCell ref="K8:K12"/>
    <mergeCell ref="N8:N12"/>
    <mergeCell ref="T8:T12"/>
    <mergeCell ref="U8:U12"/>
    <mergeCell ref="L8:L12"/>
    <mergeCell ref="M8:M12"/>
  </mergeCells>
  <conditionalFormatting sqref="B7:B12 D7:D12">
    <cfRule type="containsBlanks" dxfId="10" priority="53">
      <formula>LEN(TRIM(B7))=0</formula>
    </cfRule>
  </conditionalFormatting>
  <conditionalFormatting sqref="B7:B12">
    <cfRule type="cellIs" dxfId="9" priority="48" operator="greaterThanOrEqual">
      <formula>1</formula>
    </cfRule>
  </conditionalFormatting>
  <conditionalFormatting sqref="S7:S12">
    <cfRule type="cellIs" dxfId="8" priority="45" operator="equal">
      <formula>"VYHOVUJE"</formula>
    </cfRule>
  </conditionalFormatting>
  <conditionalFormatting sqref="S7:S12">
    <cfRule type="cellIs" dxfId="7" priority="44" operator="equal">
      <formula>"NEVYHOVUJE"</formula>
    </cfRule>
  </conditionalFormatting>
  <conditionalFormatting sqref="G7:G12 Q7:Q12">
    <cfRule type="containsBlanks" dxfId="6" priority="25">
      <formula>LEN(TRIM(G7))=0</formula>
    </cfRule>
  </conditionalFormatting>
  <conditionalFormatting sqref="G7:G12 Q7:Q12">
    <cfRule type="notContainsBlanks" dxfId="5" priority="23">
      <formula>LEN(TRIM(G7))&gt;0</formula>
    </cfRule>
  </conditionalFormatting>
  <conditionalFormatting sqref="G7:G12 Q7:Q12">
    <cfRule type="notContainsBlanks" dxfId="4" priority="22">
      <formula>LEN(TRIM(G7))&gt;0</formula>
    </cfRule>
  </conditionalFormatting>
  <conditionalFormatting sqref="G7:G12">
    <cfRule type="notContainsBlanks" dxfId="3" priority="21">
      <formula>LEN(TRIM(G7))&gt;0</formula>
    </cfRule>
  </conditionalFormatting>
  <conditionalFormatting sqref="H7:H12">
    <cfRule type="containsBlanks" dxfId="2" priority="54">
      <formula>LEN(TRIM(H7))=0</formula>
    </cfRule>
  </conditionalFormatting>
  <conditionalFormatting sqref="H7:H12">
    <cfRule type="notContainsBlanks" dxfId="1" priority="56">
      <formula>LEN(TRIM(H7))&gt;0</formula>
    </cfRule>
  </conditionalFormatting>
  <conditionalFormatting sqref="H7:H12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2021-11-12T10:02:44Z</cp:lastPrinted>
  <dcterms:created xsi:type="dcterms:W3CDTF">2014-03-05T12:43:32Z</dcterms:created>
  <dcterms:modified xsi:type="dcterms:W3CDTF">2021-11-12T12:02:52Z</dcterms:modified>
</cp:coreProperties>
</file>