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52\1 výzva\"/>
    </mc:Choice>
  </mc:AlternateContent>
  <xr:revisionPtr revIDLastSave="0" documentId="13_ncr:1_{2AD29C32-94C3-4D5B-9868-2309D3ED3C4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Tonery!$B$1:$S$23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O8" i="1"/>
  <c r="O9" i="1"/>
  <c r="O10" i="1"/>
  <c r="O11" i="1"/>
  <c r="O12" i="1"/>
  <c r="O13" i="1"/>
  <c r="O14" i="1"/>
  <c r="O15" i="1"/>
  <c r="O16" i="1"/>
  <c r="O17" i="1"/>
  <c r="O18" i="1"/>
  <c r="O19" i="1"/>
  <c r="S20" i="1"/>
  <c r="R20" i="1"/>
  <c r="O20" i="1"/>
  <c r="S7" i="1" l="1"/>
  <c r="R7" i="1"/>
  <c r="Q23" i="1" s="1"/>
  <c r="O7" i="1"/>
  <c r="P23" i="1" s="1"/>
</calcChain>
</file>

<file path=xl/sharedStrings.xml><?xml version="1.0" encoding="utf-8"?>
<sst xmlns="http://schemas.openxmlformats.org/spreadsheetml/2006/main" count="100" uniqueCount="61">
  <si>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</si>
  <si>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</si>
  <si>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</si>
  <si>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</si>
  <si>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</si>
  <si>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</si>
  <si>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</si>
  <si>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</si>
  <si>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</si>
  <si>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</si>
  <si>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</si>
  <si>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</si>
  <si>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</si>
  <si>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</si>
  <si>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</si>
  <si>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</si>
  <si>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</si>
  <si>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</si>
  <si>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</si>
  <si>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</si>
  <si>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</si>
  <si>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</si>
  <si>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</si>
  <si>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</si>
  <si>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</si>
  <si>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</si>
  <si>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</si>
  <si>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</si>
  <si>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</si>
  <si>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</si>
  <si>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</si>
  <si>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</si>
  <si>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052 - 2021 (kompatibilní)</t>
  </si>
  <si>
    <t>Toner do tiskárny OKI MC352 - černý (K)</t>
  </si>
  <si>
    <t>Toner do tiskárny OKI MC352 - žlutý (Y)</t>
  </si>
  <si>
    <t>Toner do tiskárny OKI MC352 - azurový ( C )</t>
  </si>
  <si>
    <t>Toner do tiskárny OKI MC352 - purpurový (M)</t>
  </si>
  <si>
    <t>Toner do tiskárny OKI MC573dn - černý (K)</t>
  </si>
  <si>
    <t>Toner do tiskárny OKI MC573dn - azurový ( C )</t>
  </si>
  <si>
    <t>Toner do tiskárny OKI MC573dn - purpurový (M)</t>
  </si>
  <si>
    <t>Toner do tiskárny OKI MC573dn - žlutý (Y)</t>
  </si>
  <si>
    <t>Toner do tiskárny OKI MC853dn - žlutý (Y)</t>
  </si>
  <si>
    <t>Toner do tiskárny OKI MC853dn - azurový ( C )</t>
  </si>
  <si>
    <t>Toner do tiskárny OKI MC853dn - purpurový (M)</t>
  </si>
  <si>
    <t xml:space="preserve">Toner do tiskárny HP LaserJet 1100 - černý   </t>
  </si>
  <si>
    <t xml:space="preserve">Toner do tiskárny HP LaserJet 1300 - černý   </t>
  </si>
  <si>
    <t xml:space="preserve">Originální, nebo kompatibilní toner splňující podmínky certifikátu STMC. 
Minimální výtěžnost při 5% pokrytí 2 500 stran. </t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</si>
  <si>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</si>
  <si>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</si>
  <si>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kompatibilní toner splňující podmínky certifikátu STMC. 
Minimální výtěžnost při 5% pokrytí 7 000 stran.</t>
  </si>
  <si>
    <t>Originální, nebo kompatibilní toner splňující podmínky certifikátu STMC. 
Minimální výtěžnost při 5% pokrytí 6 000 stran.</t>
  </si>
  <si>
    <t>Originální, nebo kompatibilní toner splňující podmínky certifikátu STMC.
Minimální výtěžnost při 5% pokrytí 6 000 stran.</t>
  </si>
  <si>
    <t>Originální, nebo kompatibilní toner splňující podmínky certifikátu STMC. 
Minimální výtěžnost při 5% pokrytí 7 300 stran.</t>
  </si>
  <si>
    <t xml:space="preserve">Originální, nebo kompatibilní toner splňující podmínky certifikátu STMC. 
Minimální výtěžnost při 5% pokrytí 6 000 stran. </t>
  </si>
  <si>
    <t>Toner do tiskárny HP LaserJet 2300D - černý</t>
  </si>
  <si>
    <t>SKM - Hana Červenková,
Tel.: 37763 4870,
E-mail: cervenko@skm.zcu.cz</t>
  </si>
  <si>
    <t xml:space="preserve">Kollárova 19, 
301 00 Plzeň,
Menza 1 </t>
  </si>
  <si>
    <t>TSV - Mgr. Lucie Komrsková, 
Tel.: 3763 1237,
E-mail: komrskol@rek.zcu.cz</t>
  </si>
  <si>
    <t xml:space="preserve">Univerzitní 22, 
301 00 Plzeň,
budova Fakulty strojní - Odbor transfer a smluvní výzkum, 
místnost UK 622 </t>
  </si>
  <si>
    <t>OK - Bc. Tomáš Pruner, 
Tel.: 735 715 883,
E-mail: tpruner@rek.zcu.cz</t>
  </si>
  <si>
    <t>Univerzitní 22, 
301 00 Plzeň,
budova Fakulty strojní - Odbor kvalita,
místnost UK 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</si>
</sst>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3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0"/>
  <sheetViews>
    <sheetView tabSelected="1" topLeftCell="A3" zoomScale="66" zoomScaleNormal="66" workbookViewId="0">
      <selection activeCell="P10" sqref="P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3.28515625" style="5" hidden="1" customWidth="1"/>
    <col min="12" max="12" width="32.28515625" style="5" customWidth="1"/>
    <col min="13" max="13" width="36.425781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110" t="s">
        <v>32</v>
      </c>
      <c r="C1" s="110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53" t="s">
        <v>8</v>
      </c>
      <c r="S6" s="53" t="s">
        <v>9</v>
      </c>
      <c r="T6" s="38" t="s">
        <v>24</v>
      </c>
      <c r="U6" s="38" t="s">
        <v>25</v>
      </c>
    </row>
    <row r="7" spans="2:21" ht="47.25" customHeight="1" thickTop="1" x14ac:dyDescent="0.25">
      <c r="B7" s="54">
        <v>1</v>
      </c>
      <c r="C7" s="94" t="s">
        <v>44</v>
      </c>
      <c r="D7" s="55">
        <v>2</v>
      </c>
      <c r="E7" s="56" t="s">
        <v>15</v>
      </c>
      <c r="F7" s="94" t="s">
        <v>46</v>
      </c>
      <c r="G7" s="132"/>
      <c r="H7" s="57" t="s">
        <v>29</v>
      </c>
      <c r="I7" s="116" t="s">
        <v>26</v>
      </c>
      <c r="J7" s="102" t="s">
        <v>30</v>
      </c>
      <c r="K7" s="120"/>
      <c r="L7" s="116" t="s">
        <v>55</v>
      </c>
      <c r="M7" s="116" t="s">
        <v>56</v>
      </c>
      <c r="N7" s="126">
        <v>14</v>
      </c>
      <c r="O7" s="58">
        <f t="shared" ref="O7:O20" si="0">D7*P7</f>
        <v>800</v>
      </c>
      <c r="P7" s="59">
        <v>400</v>
      </c>
      <c r="Q7" s="127"/>
      <c r="R7" s="60">
        <f t="shared" ref="R7:R20" si="1">D7*Q7</f>
        <v>0</v>
      </c>
      <c r="S7" s="61" t="str">
        <f t="shared" ref="S7" si="2">IF(ISNUMBER(Q7), IF(Q7&gt;P7,"NEVYHOVUJE","VYHOVUJE")," ")</f>
        <v xml:space="preserve"> </v>
      </c>
      <c r="T7" s="102"/>
      <c r="U7" s="102" t="s">
        <v>10</v>
      </c>
    </row>
    <row r="8" spans="2:21" ht="47.25" customHeight="1" thickBot="1" x14ac:dyDescent="0.3">
      <c r="B8" s="80">
        <v>2</v>
      </c>
      <c r="C8" s="95" t="s">
        <v>45</v>
      </c>
      <c r="D8" s="82">
        <v>2</v>
      </c>
      <c r="E8" s="83" t="s">
        <v>15</v>
      </c>
      <c r="F8" s="95" t="s">
        <v>46</v>
      </c>
      <c r="G8" s="133"/>
      <c r="H8" s="84" t="s">
        <v>29</v>
      </c>
      <c r="I8" s="117"/>
      <c r="J8" s="103"/>
      <c r="K8" s="121"/>
      <c r="L8" s="125"/>
      <c r="M8" s="125"/>
      <c r="N8" s="101"/>
      <c r="O8" s="85">
        <f t="shared" si="0"/>
        <v>800</v>
      </c>
      <c r="P8" s="86">
        <v>400</v>
      </c>
      <c r="Q8" s="128"/>
      <c r="R8" s="87">
        <f t="shared" ref="R8:R19" si="3">D8*Q8</f>
        <v>0</v>
      </c>
      <c r="S8" s="88" t="str">
        <f t="shared" ref="S8:S19" si="4">IF(ISNUMBER(Q8), IF(Q8&gt;P8,"NEVYHOVUJE","VYHOVUJE")," ")</f>
        <v xml:space="preserve"> </v>
      </c>
      <c r="T8" s="103"/>
      <c r="U8" s="103"/>
    </row>
    <row r="9" spans="2:21" ht="48.75" customHeight="1" x14ac:dyDescent="0.25">
      <c r="B9" s="74">
        <v>3</v>
      </c>
      <c r="C9" s="75" t="s">
        <v>33</v>
      </c>
      <c r="D9" s="76">
        <v>3</v>
      </c>
      <c r="E9" s="77" t="s">
        <v>15</v>
      </c>
      <c r="F9" s="96" t="s">
        <v>47</v>
      </c>
      <c r="G9" s="134"/>
      <c r="H9" s="78" t="s">
        <v>29</v>
      </c>
      <c r="I9" s="118" t="s">
        <v>26</v>
      </c>
      <c r="J9" s="104" t="s">
        <v>30</v>
      </c>
      <c r="K9" s="122"/>
      <c r="L9" s="118" t="s">
        <v>57</v>
      </c>
      <c r="M9" s="118" t="s">
        <v>58</v>
      </c>
      <c r="N9" s="99">
        <v>14</v>
      </c>
      <c r="O9" s="71">
        <f t="shared" si="0"/>
        <v>4500</v>
      </c>
      <c r="P9" s="79">
        <v>1500</v>
      </c>
      <c r="Q9" s="129"/>
      <c r="R9" s="72">
        <f t="shared" si="3"/>
        <v>0</v>
      </c>
      <c r="S9" s="73" t="str">
        <f t="shared" si="4"/>
        <v xml:space="preserve"> </v>
      </c>
      <c r="T9" s="104"/>
      <c r="U9" s="104" t="s">
        <v>10</v>
      </c>
    </row>
    <row r="10" spans="2:21" ht="48.75" customHeight="1" x14ac:dyDescent="0.25">
      <c r="B10" s="62">
        <v>4</v>
      </c>
      <c r="C10" s="63" t="s">
        <v>34</v>
      </c>
      <c r="D10" s="64">
        <v>3</v>
      </c>
      <c r="E10" s="65" t="s">
        <v>15</v>
      </c>
      <c r="F10" s="97" t="s">
        <v>48</v>
      </c>
      <c r="G10" s="135"/>
      <c r="H10" s="66" t="s">
        <v>29</v>
      </c>
      <c r="I10" s="119"/>
      <c r="J10" s="105"/>
      <c r="K10" s="123"/>
      <c r="L10" s="124"/>
      <c r="M10" s="124"/>
      <c r="N10" s="100"/>
      <c r="O10" s="67">
        <f t="shared" si="0"/>
        <v>4500</v>
      </c>
      <c r="P10" s="68">
        <v>1500</v>
      </c>
      <c r="Q10" s="130"/>
      <c r="R10" s="69">
        <f t="shared" si="3"/>
        <v>0</v>
      </c>
      <c r="S10" s="70" t="str">
        <f t="shared" si="4"/>
        <v xml:space="preserve"> </v>
      </c>
      <c r="T10" s="105"/>
      <c r="U10" s="105"/>
    </row>
    <row r="11" spans="2:21" ht="48.75" customHeight="1" x14ac:dyDescent="0.25">
      <c r="B11" s="62">
        <v>5</v>
      </c>
      <c r="C11" s="63" t="s">
        <v>35</v>
      </c>
      <c r="D11" s="64">
        <v>2</v>
      </c>
      <c r="E11" s="65" t="s">
        <v>15</v>
      </c>
      <c r="F11" s="97" t="s">
        <v>48</v>
      </c>
      <c r="G11" s="135"/>
      <c r="H11" s="92" t="s">
        <v>29</v>
      </c>
      <c r="I11" s="119"/>
      <c r="J11" s="105"/>
      <c r="K11" s="123"/>
      <c r="L11" s="124"/>
      <c r="M11" s="124"/>
      <c r="N11" s="100"/>
      <c r="O11" s="67">
        <f t="shared" si="0"/>
        <v>3000</v>
      </c>
      <c r="P11" s="68">
        <v>1500</v>
      </c>
      <c r="Q11" s="130"/>
      <c r="R11" s="69">
        <f t="shared" si="3"/>
        <v>0</v>
      </c>
      <c r="S11" s="70" t="str">
        <f t="shared" si="4"/>
        <v xml:space="preserve"> </v>
      </c>
      <c r="T11" s="105"/>
      <c r="U11" s="105"/>
    </row>
    <row r="12" spans="2:21" ht="48.75" customHeight="1" x14ac:dyDescent="0.25">
      <c r="B12" s="62">
        <v>6</v>
      </c>
      <c r="C12" s="63" t="s">
        <v>36</v>
      </c>
      <c r="D12" s="64">
        <v>3</v>
      </c>
      <c r="E12" s="65" t="s">
        <v>15</v>
      </c>
      <c r="F12" s="97" t="s">
        <v>48</v>
      </c>
      <c r="G12" s="135"/>
      <c r="H12" s="92" t="s">
        <v>29</v>
      </c>
      <c r="I12" s="119"/>
      <c r="J12" s="105"/>
      <c r="K12" s="123"/>
      <c r="L12" s="124"/>
      <c r="M12" s="124"/>
      <c r="N12" s="100"/>
      <c r="O12" s="67">
        <f t="shared" si="0"/>
        <v>4500</v>
      </c>
      <c r="P12" s="68">
        <v>1500</v>
      </c>
      <c r="Q12" s="130"/>
      <c r="R12" s="69">
        <f t="shared" si="3"/>
        <v>0</v>
      </c>
      <c r="S12" s="70" t="str">
        <f t="shared" si="4"/>
        <v xml:space="preserve"> </v>
      </c>
      <c r="T12" s="105"/>
      <c r="U12" s="105"/>
    </row>
    <row r="13" spans="2:21" ht="48.75" customHeight="1" x14ac:dyDescent="0.25">
      <c r="B13" s="62">
        <v>7</v>
      </c>
      <c r="C13" s="63" t="s">
        <v>37</v>
      </c>
      <c r="D13" s="64">
        <v>3</v>
      </c>
      <c r="E13" s="65" t="s">
        <v>15</v>
      </c>
      <c r="F13" s="97" t="s">
        <v>49</v>
      </c>
      <c r="G13" s="135"/>
      <c r="H13" s="92" t="s">
        <v>29</v>
      </c>
      <c r="I13" s="119"/>
      <c r="J13" s="105"/>
      <c r="K13" s="123"/>
      <c r="L13" s="124"/>
      <c r="M13" s="124"/>
      <c r="N13" s="100"/>
      <c r="O13" s="67">
        <f t="shared" si="0"/>
        <v>4500</v>
      </c>
      <c r="P13" s="68">
        <v>1500</v>
      </c>
      <c r="Q13" s="130"/>
      <c r="R13" s="69">
        <f t="shared" si="3"/>
        <v>0</v>
      </c>
      <c r="S13" s="70" t="str">
        <f t="shared" si="4"/>
        <v xml:space="preserve"> </v>
      </c>
      <c r="T13" s="105"/>
      <c r="U13" s="105"/>
    </row>
    <row r="14" spans="2:21" ht="48.75" customHeight="1" x14ac:dyDescent="0.25">
      <c r="B14" s="62">
        <v>8</v>
      </c>
      <c r="C14" s="63" t="s">
        <v>38</v>
      </c>
      <c r="D14" s="64">
        <v>4</v>
      </c>
      <c r="E14" s="65" t="s">
        <v>15</v>
      </c>
      <c r="F14" s="97" t="s">
        <v>50</v>
      </c>
      <c r="G14" s="135"/>
      <c r="H14" s="92" t="s">
        <v>29</v>
      </c>
      <c r="I14" s="119"/>
      <c r="J14" s="105"/>
      <c r="K14" s="123"/>
      <c r="L14" s="124"/>
      <c r="M14" s="124"/>
      <c r="N14" s="100"/>
      <c r="O14" s="67">
        <f t="shared" si="0"/>
        <v>6000</v>
      </c>
      <c r="P14" s="68">
        <v>1500</v>
      </c>
      <c r="Q14" s="130"/>
      <c r="R14" s="69">
        <f t="shared" si="3"/>
        <v>0</v>
      </c>
      <c r="S14" s="70" t="str">
        <f t="shared" si="4"/>
        <v xml:space="preserve"> </v>
      </c>
      <c r="T14" s="105"/>
      <c r="U14" s="105"/>
    </row>
    <row r="15" spans="2:21" ht="48.75" customHeight="1" x14ac:dyDescent="0.25">
      <c r="B15" s="62">
        <v>9</v>
      </c>
      <c r="C15" s="63" t="s">
        <v>39</v>
      </c>
      <c r="D15" s="64">
        <v>3</v>
      </c>
      <c r="E15" s="65" t="s">
        <v>15</v>
      </c>
      <c r="F15" s="97" t="s">
        <v>51</v>
      </c>
      <c r="G15" s="135"/>
      <c r="H15" s="92" t="s">
        <v>29</v>
      </c>
      <c r="I15" s="119"/>
      <c r="J15" s="105"/>
      <c r="K15" s="123"/>
      <c r="L15" s="124"/>
      <c r="M15" s="124"/>
      <c r="N15" s="100"/>
      <c r="O15" s="67">
        <f t="shared" si="0"/>
        <v>4500</v>
      </c>
      <c r="P15" s="68">
        <v>1500</v>
      </c>
      <c r="Q15" s="130"/>
      <c r="R15" s="69">
        <f t="shared" si="3"/>
        <v>0</v>
      </c>
      <c r="S15" s="70" t="str">
        <f t="shared" si="4"/>
        <v xml:space="preserve"> </v>
      </c>
      <c r="T15" s="105"/>
      <c r="U15" s="105"/>
    </row>
    <row r="16" spans="2:21" ht="48.75" customHeight="1" x14ac:dyDescent="0.25">
      <c r="B16" s="62">
        <v>10</v>
      </c>
      <c r="C16" s="63" t="s">
        <v>40</v>
      </c>
      <c r="D16" s="64">
        <v>2</v>
      </c>
      <c r="E16" s="65" t="s">
        <v>15</v>
      </c>
      <c r="F16" s="97" t="s">
        <v>50</v>
      </c>
      <c r="G16" s="135"/>
      <c r="H16" s="92" t="s">
        <v>29</v>
      </c>
      <c r="I16" s="119"/>
      <c r="J16" s="105"/>
      <c r="K16" s="123"/>
      <c r="L16" s="124"/>
      <c r="M16" s="124"/>
      <c r="N16" s="100"/>
      <c r="O16" s="67">
        <f t="shared" si="0"/>
        <v>3000</v>
      </c>
      <c r="P16" s="68">
        <v>1500</v>
      </c>
      <c r="Q16" s="130"/>
      <c r="R16" s="69">
        <f t="shared" si="3"/>
        <v>0</v>
      </c>
      <c r="S16" s="70" t="str">
        <f t="shared" si="4"/>
        <v xml:space="preserve"> </v>
      </c>
      <c r="T16" s="105"/>
      <c r="U16" s="105"/>
    </row>
    <row r="17" spans="2:21" ht="48.75" customHeight="1" x14ac:dyDescent="0.25">
      <c r="B17" s="62">
        <v>11</v>
      </c>
      <c r="C17" s="63" t="s">
        <v>41</v>
      </c>
      <c r="D17" s="64">
        <v>1</v>
      </c>
      <c r="E17" s="65" t="s">
        <v>15</v>
      </c>
      <c r="F17" s="97" t="s">
        <v>52</v>
      </c>
      <c r="G17" s="135"/>
      <c r="H17" s="92" t="s">
        <v>29</v>
      </c>
      <c r="I17" s="119"/>
      <c r="J17" s="105"/>
      <c r="K17" s="123"/>
      <c r="L17" s="124"/>
      <c r="M17" s="124"/>
      <c r="N17" s="100"/>
      <c r="O17" s="67">
        <f t="shared" si="0"/>
        <v>2500</v>
      </c>
      <c r="P17" s="68">
        <v>2500</v>
      </c>
      <c r="Q17" s="130"/>
      <c r="R17" s="69">
        <f t="shared" si="3"/>
        <v>0</v>
      </c>
      <c r="S17" s="70" t="str">
        <f t="shared" si="4"/>
        <v xml:space="preserve"> </v>
      </c>
      <c r="T17" s="105"/>
      <c r="U17" s="105"/>
    </row>
    <row r="18" spans="2:21" ht="48.75" customHeight="1" x14ac:dyDescent="0.25">
      <c r="B18" s="62">
        <v>12</v>
      </c>
      <c r="C18" s="63" t="s">
        <v>42</v>
      </c>
      <c r="D18" s="64">
        <v>1</v>
      </c>
      <c r="E18" s="65" t="s">
        <v>15</v>
      </c>
      <c r="F18" s="97" t="s">
        <v>52</v>
      </c>
      <c r="G18" s="135"/>
      <c r="H18" s="92" t="s">
        <v>29</v>
      </c>
      <c r="I18" s="119"/>
      <c r="J18" s="105"/>
      <c r="K18" s="123"/>
      <c r="L18" s="124"/>
      <c r="M18" s="124"/>
      <c r="N18" s="100"/>
      <c r="O18" s="67">
        <f t="shared" si="0"/>
        <v>2500</v>
      </c>
      <c r="P18" s="68">
        <v>2500</v>
      </c>
      <c r="Q18" s="130"/>
      <c r="R18" s="69">
        <f t="shared" si="3"/>
        <v>0</v>
      </c>
      <c r="S18" s="70" t="str">
        <f t="shared" si="4"/>
        <v xml:space="preserve"> </v>
      </c>
      <c r="T18" s="105"/>
      <c r="U18" s="105"/>
    </row>
    <row r="19" spans="2:21" ht="48.75" customHeight="1" thickBot="1" x14ac:dyDescent="0.3">
      <c r="B19" s="80">
        <v>13</v>
      </c>
      <c r="C19" s="81" t="s">
        <v>43</v>
      </c>
      <c r="D19" s="82">
        <v>1</v>
      </c>
      <c r="E19" s="83" t="s">
        <v>15</v>
      </c>
      <c r="F19" s="95" t="s">
        <v>52</v>
      </c>
      <c r="G19" s="133"/>
      <c r="H19" s="93" t="s">
        <v>29</v>
      </c>
      <c r="I19" s="117"/>
      <c r="J19" s="103"/>
      <c r="K19" s="121"/>
      <c r="L19" s="125"/>
      <c r="M19" s="125"/>
      <c r="N19" s="101"/>
      <c r="O19" s="85">
        <f t="shared" si="0"/>
        <v>2500</v>
      </c>
      <c r="P19" s="86">
        <v>2500</v>
      </c>
      <c r="Q19" s="128"/>
      <c r="R19" s="89">
        <f t="shared" si="3"/>
        <v>0</v>
      </c>
      <c r="S19" s="90" t="str">
        <f t="shared" si="4"/>
        <v xml:space="preserve"> </v>
      </c>
      <c r="T19" s="103"/>
      <c r="U19" s="103"/>
    </row>
    <row r="20" spans="2:21" ht="88.5" customHeight="1" thickBot="1" x14ac:dyDescent="0.3">
      <c r="B20" s="43">
        <v>14</v>
      </c>
      <c r="C20" s="98" t="s">
        <v>54</v>
      </c>
      <c r="D20" s="44">
        <v>1</v>
      </c>
      <c r="E20" s="41" t="s">
        <v>15</v>
      </c>
      <c r="F20" s="98" t="s">
        <v>53</v>
      </c>
      <c r="G20" s="136"/>
      <c r="H20" s="45" t="s">
        <v>29</v>
      </c>
      <c r="I20" s="91" t="s">
        <v>26</v>
      </c>
      <c r="J20" s="91" t="s">
        <v>30</v>
      </c>
      <c r="K20" s="42"/>
      <c r="L20" s="91" t="s">
        <v>59</v>
      </c>
      <c r="M20" s="91" t="s">
        <v>60</v>
      </c>
      <c r="N20" s="46">
        <v>14</v>
      </c>
      <c r="O20" s="47">
        <f t="shared" si="0"/>
        <v>500</v>
      </c>
      <c r="P20" s="48">
        <v>500</v>
      </c>
      <c r="Q20" s="131"/>
      <c r="R20" s="49">
        <f t="shared" si="1"/>
        <v>0</v>
      </c>
      <c r="S20" s="50" t="str">
        <f t="shared" ref="S20" si="5">IF(ISNUMBER(Q20), IF(Q20&gt;P20,"NEVYHOVUJE","VYHOVUJE")," ")</f>
        <v xml:space="preserve"> </v>
      </c>
      <c r="T20" s="41"/>
      <c r="U20" s="41" t="s">
        <v>10</v>
      </c>
    </row>
    <row r="21" spans="2:21" ht="16.5" thickTop="1" thickBot="1" x14ac:dyDescent="0.3">
      <c r="C21" s="5"/>
      <c r="D21" s="5"/>
      <c r="E21" s="5"/>
      <c r="F21" s="5"/>
      <c r="G21" s="5"/>
      <c r="H21" s="5"/>
      <c r="I21" s="5"/>
      <c r="J21" s="5"/>
      <c r="N21" s="5"/>
      <c r="O21" s="5"/>
      <c r="R21" s="36"/>
    </row>
    <row r="22" spans="2:21" ht="60.75" customHeight="1" thickTop="1" thickBot="1" x14ac:dyDescent="0.3">
      <c r="B22" s="111" t="s">
        <v>11</v>
      </c>
      <c r="C22" s="112"/>
      <c r="D22" s="112"/>
      <c r="E22" s="112"/>
      <c r="F22" s="112"/>
      <c r="G22" s="112"/>
      <c r="H22" s="52"/>
      <c r="I22" s="20"/>
      <c r="J22" s="20"/>
      <c r="K22" s="20"/>
      <c r="L22" s="9"/>
      <c r="M22" s="9"/>
      <c r="N22" s="21"/>
      <c r="O22" s="21"/>
      <c r="P22" s="22" t="s">
        <v>12</v>
      </c>
      <c r="Q22" s="113" t="s">
        <v>13</v>
      </c>
      <c r="R22" s="114"/>
      <c r="S22" s="115"/>
      <c r="T22" s="15"/>
      <c r="U22" s="23"/>
    </row>
    <row r="23" spans="2:21" ht="33" customHeight="1" thickTop="1" thickBot="1" x14ac:dyDescent="0.3">
      <c r="B23" s="106" t="s">
        <v>14</v>
      </c>
      <c r="C23" s="106"/>
      <c r="D23" s="106"/>
      <c r="E23" s="106"/>
      <c r="F23" s="106"/>
      <c r="G23" s="106"/>
      <c r="H23" s="51"/>
      <c r="I23" s="24"/>
      <c r="L23" s="8"/>
      <c r="M23" s="8"/>
      <c r="N23" s="25"/>
      <c r="O23" s="25"/>
      <c r="P23" s="26">
        <f>SUM(O7:O20)</f>
        <v>44100</v>
      </c>
      <c r="Q23" s="107">
        <f>SUM(R7:R20)</f>
        <v>0</v>
      </c>
      <c r="R23" s="108"/>
      <c r="S23" s="109"/>
    </row>
    <row r="24" spans="2:21" ht="14.25" customHeight="1" thickTop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U+6CHxasXaQCY1Z7fsvawjT8buiRcGDR/cJQvjZdKJL1l+Z0NCcn/oq9BG5DpKL1WLhgYtS6WweWrFoopISj8g==" saltValue="xF/oy68fy1p2usNeReW55A==" spinCount="100000" sheet="1" objects="1" scenarios="1"/>
  <mergeCells count="21">
    <mergeCell ref="B23:G23"/>
    <mergeCell ref="Q23:S23"/>
    <mergeCell ref="B1:C1"/>
    <mergeCell ref="B22:G22"/>
    <mergeCell ref="Q22:S22"/>
    <mergeCell ref="I7:I8"/>
    <mergeCell ref="I9:I19"/>
    <mergeCell ref="J7:J8"/>
    <mergeCell ref="J9:J19"/>
    <mergeCell ref="K7:K8"/>
    <mergeCell ref="K9:K19"/>
    <mergeCell ref="L9:L19"/>
    <mergeCell ref="M9:M19"/>
    <mergeCell ref="M7:M8"/>
    <mergeCell ref="L7:L8"/>
    <mergeCell ref="N7:N8"/>
    <mergeCell ref="N9:N19"/>
    <mergeCell ref="T7:T8"/>
    <mergeCell ref="T9:T19"/>
    <mergeCell ref="U7:U8"/>
    <mergeCell ref="U9:U19"/>
  </mergeCells>
  <conditionalFormatting sqref="B7:B20 D7:D20">
    <cfRule type="containsBlanks" dxfId="9" priority="57">
      <formula>LEN(TRIM(B7))=0</formula>
    </cfRule>
  </conditionalFormatting>
  <conditionalFormatting sqref="B7:B20">
    <cfRule type="cellIs" dxfId="8" priority="52" operator="greaterThanOrEqual">
      <formula>1</formula>
    </cfRule>
  </conditionalFormatting>
  <conditionalFormatting sqref="S7:S20">
    <cfRule type="cellIs" dxfId="7" priority="49" operator="equal">
      <formula>"VYHOVUJE"</formula>
    </cfRule>
  </conditionalFormatting>
  <conditionalFormatting sqref="S7:S20">
    <cfRule type="cellIs" dxfId="6" priority="48" operator="equal">
      <formula>"NEVYHOVUJE"</formula>
    </cfRule>
  </conditionalFormatting>
  <conditionalFormatting sqref="Q7:Q20 G7:G20">
    <cfRule type="containsBlanks" dxfId="5" priority="29">
      <formula>LEN(TRIM(G7))=0</formula>
    </cfRule>
  </conditionalFormatting>
  <conditionalFormatting sqref="Q7:Q20 G7:G20">
    <cfRule type="notContainsBlanks" dxfId="4" priority="27">
      <formula>LEN(TRIM(G7))&gt;0</formula>
    </cfRule>
  </conditionalFormatting>
  <conditionalFormatting sqref="G7:G20 Q7:Q20">
    <cfRule type="notContainsBlanks" dxfId="3" priority="26">
      <formula>LEN(TRIM(G7))&gt;0</formula>
    </cfRule>
  </conditionalFormatting>
  <conditionalFormatting sqref="G7:G20">
    <cfRule type="notContainsBlanks" dxfId="2" priority="25">
      <formula>LEN(TRIM(G7))&gt;0</formula>
    </cfRule>
  </conditionalFormatting>
  <conditionalFormatting sqref="H7:H20">
    <cfRule type="containsBlanks" dxfId="1" priority="7">
      <formula>LEN(TRIM(H7))=0</formula>
    </cfRule>
  </conditionalFormatting>
  <conditionalFormatting sqref="H7:H20">
    <cfRule type="notContainsBlanks" dxfId="0" priority="8">
      <formula>LEN(TRIM(H7))&gt;0</formula>
    </cfRule>
  </conditionalFormatting>
  <dataValidations count="2">
    <dataValidation type="list" showInputMessage="1" showErrorMessage="1" sqref="H7:H20 J7 J9" xr:uid="{00000000-0002-0000-0000-000001000000}">
      <formula1>"ANO,NE"</formula1>
    </dataValidation>
    <dataValidation type="list" showInputMessage="1" showErrorMessage="1" sqref="E7:E20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2021-11-04T09:10:53Z</dcterms:modified>
</cp:coreProperties>
</file>