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/>
  <bookViews>
    <workbookView xWindow="0" yWindow="0" windowWidth="28800" windowHeight="10125" activeTab="0"/>
  </bookViews>
  <sheets>
    <sheet name="Výpočetní technika" sheetId="1" r:id="rId1"/>
  </sheets>
  <definedNames>
    <definedName name="_xlnm.Print_Area" localSheetId="0">'Výpočetní technika'!$B$1:$T$27</definedName>
  </definedNames>
  <calcPr calcId="191029"/>
</workbook>
</file>

<file path=xl/sharedStrings.xml><?xml version="1.0" encoding="utf-8"?>
<sst xmlns="http://schemas.openxmlformats.org/spreadsheetml/2006/main" count="93" uniqueCount="72">
  <si>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</si>
  <si>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</si>
  <si>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</si>
  <si>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</si>
  <si>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</si>
  <si>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</si>
  <si>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</si>
  <si>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</si>
  <si>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</si>
  <si>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</si>
  <si>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</si>
  <si>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</si>
  <si>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 xml:space="preserve">30233132-5 - Diskové jednotky </t>
  </si>
  <si>
    <t xml:space="preserve">30234000-8 - Média pro ukládání dat </t>
  </si>
  <si>
    <t>30236110-6 - Paměť RAM</t>
  </si>
  <si>
    <t xml:space="preserve">30237000-9 - Součásti, příslušenství a doplňky pro počítače </t>
  </si>
  <si>
    <t xml:space="preserve">30237410-6 - Počítačová myš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</si>
  <si>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</si>
  <si>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</si>
  <si>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</si>
  <si>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</si>
  <si>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</si>
  <si>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</si>
  <si>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</si>
  <si>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</si>
  <si>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</si>
  <si>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</si>
  <si>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</si>
  <si>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</si>
  <si>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</si>
  <si>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</si>
  <si>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</si>
  <si>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</si>
  <si>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</si>
  <si>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NE</t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</si>
  <si>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</si>
  <si>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Odkaz na splnění požadavku Energy star nebo TCO Certified,</t>
    </r>
    <r>
      <rPr>
        <b/>
        <sz val="11"/>
        <color rgb="FFFF0000"/>
        <rFont val="Calibri"/>
        <family val="2"/>
        <scheme val="minor"/>
      </rPr>
      <t xml:space="preserve"> *</t>
    </r>
  </si>
  <si>
    <t>Záruka na zboží min. 60 měsíců.</t>
  </si>
  <si>
    <t>Záruka na zboží min. 36 měsíců.</t>
  </si>
  <si>
    <t xml:space="preserve">Příloha č. 2 Kupní smlouvy - technická specifikace
Výpočetní technika (III.) 146 - 2021 </t>
  </si>
  <si>
    <t>Externí rámeček pro M.2 NVMe disk</t>
  </si>
  <si>
    <t>HDMI splitter</t>
  </si>
  <si>
    <t>Flash disk</t>
  </si>
  <si>
    <t>HDMI kabel</t>
  </si>
  <si>
    <t>Milan Mašek,
Tel.: 728 099 999,
37763 8418</t>
  </si>
  <si>
    <t>Univerzitní 22, 
Fakulta strojní - Katedra průmyslového inženýrství a managementu,
místnost UL 301</t>
  </si>
  <si>
    <t>Monitor 24"</t>
  </si>
  <si>
    <t>Velikost úhlopříčky 24".
Rozlišení min. 1920x1080.
Panel: IPS.
Rovná obrazovka, min. 75Hz.
Flicker reduction, Blue light reduction.
Nastavitelná výška, pivot, matný nebo antireflexní.
Vstupy min.: HDMI, DP, DVI-D, D-Sub.
Záruka min. 3 roky.</t>
  </si>
  <si>
    <t>Myš drátová</t>
  </si>
  <si>
    <t>Ddrátová, kabel alespoň 1,5 m.
Optická, min. 1000 dpi.
USB rozhraní.</t>
  </si>
  <si>
    <t>Klávesnice drátová</t>
  </si>
  <si>
    <t>Drátová, USB rozhraní.</t>
  </si>
  <si>
    <t>Kompatibilní s M.2 NVMe disky velikostí 2230, 2242, 2260, 2280.
USB-C připojení.</t>
  </si>
  <si>
    <t>Min. 1x vstup, 2x výstup.
Max. rozlišení 3840x2160@60Hz, podpora 3D přenosu.
Podpora HDMI standardu 1.4 a 2.0.
Aktivní zesilovače na výstupech.</t>
  </si>
  <si>
    <t>Rozhraní USB 3.2.
Kapacita 128 GB.
Rychlost čtení MIN. 200 MB/s.
Odolné provedení.
Záruka min. 5 let.</t>
  </si>
  <si>
    <t>Prodlužovací, stíněný, s ferity, délka 3 m.</t>
  </si>
  <si>
    <t>Propojovací, stíněný, s ferity, délka 15 m.</t>
  </si>
  <si>
    <t>VGA kabel 15m</t>
  </si>
  <si>
    <t>VGA kabel 3m</t>
  </si>
  <si>
    <t>Propojovací, délka 20 m, podpora 3840x2160@60Hz, HDMI 2.0, integrovaný zesilovač.</t>
  </si>
  <si>
    <t>SSD disk 500GB</t>
  </si>
  <si>
    <t>Pokud financováno z projektových prostředků, pak ŘEŠITEL uvede: NÁZEV A ČÍSLO DOTAČNÍHO PROJEKTU</t>
  </si>
  <si>
    <t>Ing. Klára Koptová,
Tel.: 37763 1256</t>
  </si>
  <si>
    <t>Univerzitní 8, 
301 00 Plzeň,
Rektorát - Odbor lidských zdrojů,
místnost UR 206</t>
  </si>
  <si>
    <t>Rozhraní: SATA 6Gb/s.
Formát disku: 2,5".
Kapacita: min. 500 GB.
Sekvenční čtení: min. 550 MB/sec.
Sekvenční zápis: min. 510 MB/sec.
MTTF min.: 1.5 Million Hodin.
Záruka min. 60 měsíců.</t>
  </si>
  <si>
    <t>Operační paměť</t>
  </si>
  <si>
    <t>SSD disk 500 GB</t>
  </si>
  <si>
    <t>Záruka na zboží min. 10 let.</t>
  </si>
  <si>
    <t>Klatovská třída 1736/51, 
301 00 Plzeň,
Fakulta pedagogická - Děkanát,
Středisko správy počítačové sítě,
místnost KL 221</t>
  </si>
  <si>
    <t>Operační paměť typu DDR3 DIMM (stolní PC).
Kapacita min. 4GB.
Rychlost min. 1600 MHz (odpovídá PC3-12800).
Časování CL11.
Napájení 1,5.</t>
  </si>
  <si>
    <t>SSD 2,5".
Kapacita min. 500 GB.
Interní rozhraní SATA 6 Gb/s.
Rychlost náhodného čtení 98 000 IOPS.
Rychlost náhodného zápisu 88 000 IOPS.
Rychlost čtení min. 560 MB/s.
Rychlost zápisu min. 530 MB/s.
Životnost min. 300 TBW.</t>
  </si>
  <si>
    <r>
      <t xml:space="preserve">Mgr. Jan Král, 
Tel.: 37763 6123 
</t>
    </r>
    <r>
      <rPr>
        <i/>
        <sz val="10"/>
        <color theme="1"/>
        <rFont val="Calibri"/>
        <family val="2"/>
        <scheme val="minor"/>
      </rPr>
      <t>(pro PhDr. Pavel Masopust, Ph.D.)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</si>
</sst>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medium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4" borderId="5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3" fontId="0" fillId="7" borderId="17" xfId="0" applyNumberFormat="1" applyFill="1" applyBorder="1" applyAlignment="1">
      <alignment horizontal="center" vertical="center" wrapText="1"/>
    </xf>
    <xf numFmtId="164" fontId="12" fillId="5" borderId="7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6" xfId="0" applyFont="1" applyFill="1" applyBorder="1" applyAlignment="1" applyProtection="1">
      <alignment horizontal="lef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6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4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</dxf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25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11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079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8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54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25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74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73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97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9525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5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77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96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9525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062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01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34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539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9525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3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4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07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77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53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07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07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77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53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07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05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77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53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07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77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53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30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55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95250</xdr:colOff>
      <xdr:row>77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80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99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96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46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3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9525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4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87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44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58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348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3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68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87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06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25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44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63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01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9525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39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58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7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96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15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349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53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73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11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30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49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68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87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9525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25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6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82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82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3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3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58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77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96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73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73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9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1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30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95250</xdr:colOff>
      <xdr:row>191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4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87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95250</xdr:colOff>
      <xdr:row>194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506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95250</xdr:colOff>
      <xdr:row>86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4612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77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02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556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80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4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39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5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5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6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7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7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8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4612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775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364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10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80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461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775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364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10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10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05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775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77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556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80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461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775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364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10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10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30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556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80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05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775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364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556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80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4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39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5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5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6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7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7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8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461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775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364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10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364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10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59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9525</xdr:rowOff>
    </xdr:from>
    <xdr:to>
      <xdr:col>22</xdr:col>
      <xdr:colOff>190500</xdr:colOff>
      <xdr:row>76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556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53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06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4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39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5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15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5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92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30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68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3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77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5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5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7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92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8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070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180975</xdr:rowOff>
    </xdr:from>
    <xdr:to>
      <xdr:col>22</xdr:col>
      <xdr:colOff>190500</xdr:colOff>
      <xdr:row>83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135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612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386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35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603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485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346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5841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088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80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079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698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22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9525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03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53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30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382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11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06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4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3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5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5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6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7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7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757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565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290607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461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280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2775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0615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8"/>
  <sheetViews>
    <sheetView tabSelected="1" workbookViewId="0" topLeftCell="A1">
      <selection activeCell="G7" sqref="G7:G1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5.421875" style="1" customWidth="1"/>
    <col min="4" max="4" width="12.28125" style="2" customWidth="1"/>
    <col min="5" max="5" width="10.57421875" style="3" customWidth="1"/>
    <col min="6" max="6" width="91.140625" style="1" customWidth="1"/>
    <col min="7" max="7" width="29.7109375" style="4" bestFit="1" customWidth="1"/>
    <col min="8" max="8" width="24.57421875" style="4" customWidth="1"/>
    <col min="9" max="9" width="20.7109375" style="4" bestFit="1" customWidth="1"/>
    <col min="10" max="10" width="14.28125" style="1" bestFit="1" customWidth="1"/>
    <col min="11" max="11" width="28.421875" style="5" hidden="1" customWidth="1"/>
    <col min="12" max="12" width="33.8515625" style="5" customWidth="1"/>
    <col min="13" max="13" width="36.57421875" style="5" customWidth="1"/>
    <col min="14" max="14" width="50.57421875" style="4" customWidth="1"/>
    <col min="15" max="15" width="28.7109375" style="4" customWidth="1"/>
    <col min="16" max="16" width="15.574218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5" hidden="1" customWidth="1"/>
    <col min="22" max="22" width="44.140625" style="6" customWidth="1"/>
    <col min="23" max="16384" width="9.140625" style="5" customWidth="1"/>
  </cols>
  <sheetData>
    <row r="1" spans="2:22" ht="40.9" customHeight="1">
      <c r="B1" s="131" t="s">
        <v>39</v>
      </c>
      <c r="C1" s="132"/>
      <c r="D1" s="132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110"/>
      <c r="E3" s="110"/>
      <c r="F3" s="11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110"/>
      <c r="E4" s="110"/>
      <c r="F4" s="110"/>
      <c r="G4" s="110"/>
      <c r="H4" s="11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33" t="s">
        <v>2</v>
      </c>
      <c r="H5" s="134"/>
      <c r="I5" s="1"/>
      <c r="J5" s="5"/>
      <c r="N5" s="1"/>
      <c r="O5" s="19"/>
      <c r="P5" s="19"/>
      <c r="R5" s="18" t="s">
        <v>2</v>
      </c>
      <c r="V5" s="37"/>
    </row>
    <row r="6" spans="2:22" ht="70.9" customHeight="1" thickBot="1" thickTop="1">
      <c r="B6" s="40" t="s">
        <v>3</v>
      </c>
      <c r="C6" s="41" t="s">
        <v>18</v>
      </c>
      <c r="D6" s="41" t="s">
        <v>4</v>
      </c>
      <c r="E6" s="41" t="s">
        <v>19</v>
      </c>
      <c r="F6" s="41" t="s">
        <v>20</v>
      </c>
      <c r="G6" s="42" t="s">
        <v>29</v>
      </c>
      <c r="H6" s="43" t="s">
        <v>36</v>
      </c>
      <c r="I6" s="44" t="s">
        <v>21</v>
      </c>
      <c r="J6" s="41" t="s">
        <v>22</v>
      </c>
      <c r="K6" s="41" t="s">
        <v>61</v>
      </c>
      <c r="L6" s="45" t="s">
        <v>23</v>
      </c>
      <c r="M6" s="46" t="s">
        <v>24</v>
      </c>
      <c r="N6" s="45" t="s">
        <v>25</v>
      </c>
      <c r="O6" s="45" t="s">
        <v>30</v>
      </c>
      <c r="P6" s="45" t="s">
        <v>26</v>
      </c>
      <c r="Q6" s="41" t="s">
        <v>5</v>
      </c>
      <c r="R6" s="47" t="s">
        <v>6</v>
      </c>
      <c r="S6" s="38" t="s">
        <v>7</v>
      </c>
      <c r="T6" s="38" t="s">
        <v>8</v>
      </c>
      <c r="U6" s="45" t="s">
        <v>27</v>
      </c>
      <c r="V6" s="45" t="s">
        <v>28</v>
      </c>
    </row>
    <row r="7" spans="1:22" ht="143.25" customHeight="1" thickTop="1">
      <c r="A7" s="20"/>
      <c r="B7" s="108">
        <v>1</v>
      </c>
      <c r="C7" s="48" t="s">
        <v>46</v>
      </c>
      <c r="D7" s="49">
        <v>28</v>
      </c>
      <c r="E7" s="50" t="s">
        <v>33</v>
      </c>
      <c r="F7" s="71" t="s">
        <v>47</v>
      </c>
      <c r="G7" s="166"/>
      <c r="H7" s="166"/>
      <c r="I7" s="157" t="s">
        <v>31</v>
      </c>
      <c r="J7" s="160" t="s">
        <v>34</v>
      </c>
      <c r="K7" s="163"/>
      <c r="L7" s="72" t="s">
        <v>38</v>
      </c>
      <c r="M7" s="135" t="s">
        <v>44</v>
      </c>
      <c r="N7" s="135" t="s">
        <v>45</v>
      </c>
      <c r="O7" s="138">
        <v>21</v>
      </c>
      <c r="P7" s="51">
        <f>D7*Q7</f>
        <v>131600</v>
      </c>
      <c r="Q7" s="109">
        <v>4700</v>
      </c>
      <c r="R7" s="172"/>
      <c r="S7" s="52">
        <f>D7*R7</f>
        <v>0</v>
      </c>
      <c r="T7" s="53" t="str">
        <f aca="true" t="shared" si="0" ref="T7:T8">IF(ISNUMBER(R7),IF(R7&gt;Q7,"NEVYHOVUJE","VYHOVUJE")," ")</f>
        <v xml:space="preserve"> </v>
      </c>
      <c r="U7" s="141"/>
      <c r="V7" s="50" t="s">
        <v>11</v>
      </c>
    </row>
    <row r="8" spans="1:22" ht="60.75" customHeight="1">
      <c r="A8" s="20"/>
      <c r="B8" s="62">
        <v>2</v>
      </c>
      <c r="C8" s="63" t="s">
        <v>48</v>
      </c>
      <c r="D8" s="64">
        <v>10</v>
      </c>
      <c r="E8" s="65" t="s">
        <v>33</v>
      </c>
      <c r="F8" s="73" t="s">
        <v>49</v>
      </c>
      <c r="G8" s="167"/>
      <c r="H8" s="154" t="s">
        <v>34</v>
      </c>
      <c r="I8" s="158"/>
      <c r="J8" s="161"/>
      <c r="K8" s="164"/>
      <c r="L8" s="142"/>
      <c r="M8" s="136"/>
      <c r="N8" s="136"/>
      <c r="O8" s="139"/>
      <c r="P8" s="66">
        <f>D8*Q8</f>
        <v>1000</v>
      </c>
      <c r="Q8" s="67">
        <v>100</v>
      </c>
      <c r="R8" s="173"/>
      <c r="S8" s="68">
        <f>D8*R8</f>
        <v>0</v>
      </c>
      <c r="T8" s="69" t="str">
        <f t="shared" si="0"/>
        <v xml:space="preserve"> </v>
      </c>
      <c r="U8" s="116"/>
      <c r="V8" s="70" t="s">
        <v>16</v>
      </c>
    </row>
    <row r="9" spans="1:22" ht="41.25" customHeight="1">
      <c r="A9" s="20"/>
      <c r="B9" s="62">
        <v>3</v>
      </c>
      <c r="C9" s="63" t="s">
        <v>50</v>
      </c>
      <c r="D9" s="64">
        <v>13</v>
      </c>
      <c r="E9" s="65" t="s">
        <v>33</v>
      </c>
      <c r="F9" s="73" t="s">
        <v>51</v>
      </c>
      <c r="G9" s="167"/>
      <c r="H9" s="155"/>
      <c r="I9" s="158"/>
      <c r="J9" s="161"/>
      <c r="K9" s="164"/>
      <c r="L9" s="143"/>
      <c r="M9" s="136"/>
      <c r="N9" s="136"/>
      <c r="O9" s="139"/>
      <c r="P9" s="66">
        <f>D9*Q9</f>
        <v>1560</v>
      </c>
      <c r="Q9" s="67">
        <v>120</v>
      </c>
      <c r="R9" s="173"/>
      <c r="S9" s="68">
        <f>D9*R9</f>
        <v>0</v>
      </c>
      <c r="T9" s="69" t="str">
        <f aca="true" t="shared" si="1" ref="T9">IF(ISNUMBER(R9),IF(R9&gt;Q9,"NEVYHOVUJE","VYHOVUJE")," ")</f>
        <v xml:space="preserve"> </v>
      </c>
      <c r="U9" s="116"/>
      <c r="V9" s="65" t="s">
        <v>17</v>
      </c>
    </row>
    <row r="10" spans="1:22" ht="42" customHeight="1">
      <c r="A10" s="20"/>
      <c r="B10" s="62">
        <v>4</v>
      </c>
      <c r="C10" s="63" t="s">
        <v>40</v>
      </c>
      <c r="D10" s="64">
        <v>1</v>
      </c>
      <c r="E10" s="65" t="s">
        <v>33</v>
      </c>
      <c r="F10" s="73" t="s">
        <v>52</v>
      </c>
      <c r="G10" s="167"/>
      <c r="H10" s="155"/>
      <c r="I10" s="158"/>
      <c r="J10" s="161"/>
      <c r="K10" s="164"/>
      <c r="L10" s="143"/>
      <c r="M10" s="136"/>
      <c r="N10" s="136"/>
      <c r="O10" s="139"/>
      <c r="P10" s="66">
        <f>D10*Q10</f>
        <v>1100</v>
      </c>
      <c r="Q10" s="67">
        <v>1100</v>
      </c>
      <c r="R10" s="173"/>
      <c r="S10" s="68">
        <f>D10*R10</f>
        <v>0</v>
      </c>
      <c r="T10" s="69" t="str">
        <f aca="true" t="shared" si="2" ref="T10:T11">IF(ISNUMBER(R10),IF(R10&gt;Q10,"NEVYHOVUJE","VYHOVUJE")," ")</f>
        <v xml:space="preserve"> </v>
      </c>
      <c r="U10" s="116"/>
      <c r="V10" s="115" t="s">
        <v>15</v>
      </c>
    </row>
    <row r="11" spans="1:22" ht="86.25" customHeight="1">
      <c r="A11" s="20"/>
      <c r="B11" s="62">
        <v>5</v>
      </c>
      <c r="C11" s="63" t="s">
        <v>41</v>
      </c>
      <c r="D11" s="64">
        <v>1</v>
      </c>
      <c r="E11" s="65" t="s">
        <v>33</v>
      </c>
      <c r="F11" s="73" t="s">
        <v>53</v>
      </c>
      <c r="G11" s="167"/>
      <c r="H11" s="155"/>
      <c r="I11" s="158"/>
      <c r="J11" s="161"/>
      <c r="K11" s="164"/>
      <c r="L11" s="145"/>
      <c r="M11" s="136"/>
      <c r="N11" s="136"/>
      <c r="O11" s="139"/>
      <c r="P11" s="66">
        <f>D11*Q11</f>
        <v>1000</v>
      </c>
      <c r="Q11" s="67">
        <v>1000</v>
      </c>
      <c r="R11" s="173"/>
      <c r="S11" s="68">
        <f>D11*R11</f>
        <v>0</v>
      </c>
      <c r="T11" s="69" t="str">
        <f t="shared" si="2"/>
        <v xml:space="preserve"> </v>
      </c>
      <c r="U11" s="116"/>
      <c r="V11" s="116"/>
    </row>
    <row r="12" spans="1:22" ht="99" customHeight="1">
      <c r="A12" s="20"/>
      <c r="B12" s="62">
        <v>6</v>
      </c>
      <c r="C12" s="63" t="s">
        <v>42</v>
      </c>
      <c r="D12" s="64">
        <v>2</v>
      </c>
      <c r="E12" s="65" t="s">
        <v>33</v>
      </c>
      <c r="F12" s="73" t="s">
        <v>54</v>
      </c>
      <c r="G12" s="167"/>
      <c r="H12" s="155"/>
      <c r="I12" s="158"/>
      <c r="J12" s="161"/>
      <c r="K12" s="164"/>
      <c r="L12" s="74" t="s">
        <v>37</v>
      </c>
      <c r="M12" s="136"/>
      <c r="N12" s="136"/>
      <c r="O12" s="139"/>
      <c r="P12" s="66">
        <f>D12*Q12</f>
        <v>1200</v>
      </c>
      <c r="Q12" s="67">
        <v>600</v>
      </c>
      <c r="R12" s="173"/>
      <c r="S12" s="68">
        <f>D12*R12</f>
        <v>0</v>
      </c>
      <c r="T12" s="69" t="str">
        <f aca="true" t="shared" si="3" ref="T12:T16">IF(ISNUMBER(R12),IF(R12&gt;Q12,"NEVYHOVUJE","VYHOVUJE")," ")</f>
        <v xml:space="preserve"> </v>
      </c>
      <c r="U12" s="116"/>
      <c r="V12" s="116"/>
    </row>
    <row r="13" spans="1:22" ht="28.5" customHeight="1">
      <c r="A13" s="20"/>
      <c r="B13" s="62">
        <v>7</v>
      </c>
      <c r="C13" s="63" t="s">
        <v>58</v>
      </c>
      <c r="D13" s="64">
        <v>2</v>
      </c>
      <c r="E13" s="65" t="s">
        <v>33</v>
      </c>
      <c r="F13" s="73" t="s">
        <v>55</v>
      </c>
      <c r="G13" s="167"/>
      <c r="H13" s="155"/>
      <c r="I13" s="158"/>
      <c r="J13" s="161"/>
      <c r="K13" s="164"/>
      <c r="L13" s="142"/>
      <c r="M13" s="136"/>
      <c r="N13" s="136"/>
      <c r="O13" s="139"/>
      <c r="P13" s="66">
        <f>D13*Q13</f>
        <v>300</v>
      </c>
      <c r="Q13" s="67">
        <v>150</v>
      </c>
      <c r="R13" s="173"/>
      <c r="S13" s="68">
        <f>D13*R13</f>
        <v>0</v>
      </c>
      <c r="T13" s="69" t="str">
        <f t="shared" si="3"/>
        <v xml:space="preserve"> </v>
      </c>
      <c r="U13" s="116"/>
      <c r="V13" s="116"/>
    </row>
    <row r="14" spans="1:22" ht="28.5" customHeight="1">
      <c r="A14" s="20"/>
      <c r="B14" s="62">
        <v>8</v>
      </c>
      <c r="C14" s="63" t="s">
        <v>57</v>
      </c>
      <c r="D14" s="64">
        <v>1</v>
      </c>
      <c r="E14" s="65" t="s">
        <v>33</v>
      </c>
      <c r="F14" s="73" t="s">
        <v>56</v>
      </c>
      <c r="G14" s="167"/>
      <c r="H14" s="155"/>
      <c r="I14" s="158"/>
      <c r="J14" s="161"/>
      <c r="K14" s="164"/>
      <c r="L14" s="143"/>
      <c r="M14" s="136"/>
      <c r="N14" s="136"/>
      <c r="O14" s="139"/>
      <c r="P14" s="66">
        <f>D14*Q14</f>
        <v>380</v>
      </c>
      <c r="Q14" s="67">
        <v>380</v>
      </c>
      <c r="R14" s="173"/>
      <c r="S14" s="68">
        <f>D14*R14</f>
        <v>0</v>
      </c>
      <c r="T14" s="69" t="str">
        <f t="shared" si="3"/>
        <v xml:space="preserve"> </v>
      </c>
      <c r="U14" s="116"/>
      <c r="V14" s="116"/>
    </row>
    <row r="15" spans="1:22" ht="34.5" customHeight="1" thickBot="1">
      <c r="A15" s="20"/>
      <c r="B15" s="54">
        <v>9</v>
      </c>
      <c r="C15" s="55" t="s">
        <v>43</v>
      </c>
      <c r="D15" s="56">
        <v>1</v>
      </c>
      <c r="E15" s="57" t="s">
        <v>33</v>
      </c>
      <c r="F15" s="75" t="s">
        <v>59</v>
      </c>
      <c r="G15" s="168"/>
      <c r="H15" s="156"/>
      <c r="I15" s="159"/>
      <c r="J15" s="162"/>
      <c r="K15" s="165"/>
      <c r="L15" s="144"/>
      <c r="M15" s="137"/>
      <c r="N15" s="137"/>
      <c r="O15" s="140"/>
      <c r="P15" s="58">
        <f>D15*Q15</f>
        <v>1250</v>
      </c>
      <c r="Q15" s="59">
        <v>1250</v>
      </c>
      <c r="R15" s="174"/>
      <c r="S15" s="60">
        <f>D15*R15</f>
        <v>0</v>
      </c>
      <c r="T15" s="61" t="str">
        <f t="shared" si="3"/>
        <v xml:space="preserve"> </v>
      </c>
      <c r="U15" s="117"/>
      <c r="V15" s="117"/>
    </row>
    <row r="16" spans="1:22" ht="141.75" customHeight="1" thickBot="1">
      <c r="A16" s="20"/>
      <c r="B16" s="76">
        <v>10</v>
      </c>
      <c r="C16" s="77" t="s">
        <v>60</v>
      </c>
      <c r="D16" s="78">
        <v>3</v>
      </c>
      <c r="E16" s="114" t="s">
        <v>33</v>
      </c>
      <c r="F16" s="79" t="s">
        <v>64</v>
      </c>
      <c r="G16" s="169"/>
      <c r="H16" s="111" t="s">
        <v>34</v>
      </c>
      <c r="I16" s="112" t="s">
        <v>31</v>
      </c>
      <c r="J16" s="112" t="s">
        <v>34</v>
      </c>
      <c r="K16" s="113"/>
      <c r="L16" s="80" t="s">
        <v>37</v>
      </c>
      <c r="M16" s="80" t="s">
        <v>62</v>
      </c>
      <c r="N16" s="80" t="s">
        <v>63</v>
      </c>
      <c r="O16" s="81">
        <v>21</v>
      </c>
      <c r="P16" s="82">
        <f>D16*Q16</f>
        <v>4800</v>
      </c>
      <c r="Q16" s="83">
        <v>1600</v>
      </c>
      <c r="R16" s="175"/>
      <c r="S16" s="84">
        <f>D16*R16</f>
        <v>0</v>
      </c>
      <c r="T16" s="85" t="str">
        <f t="shared" si="3"/>
        <v xml:space="preserve"> </v>
      </c>
      <c r="U16" s="114"/>
      <c r="V16" s="114" t="s">
        <v>13</v>
      </c>
    </row>
    <row r="17" spans="1:22" ht="141.75" customHeight="1">
      <c r="A17" s="20"/>
      <c r="B17" s="86">
        <v>11</v>
      </c>
      <c r="C17" s="87" t="s">
        <v>65</v>
      </c>
      <c r="D17" s="88">
        <v>1</v>
      </c>
      <c r="E17" s="89" t="s">
        <v>33</v>
      </c>
      <c r="F17" s="106" t="s">
        <v>69</v>
      </c>
      <c r="G17" s="170"/>
      <c r="H17" s="118" t="s">
        <v>34</v>
      </c>
      <c r="I17" s="120" t="s">
        <v>31</v>
      </c>
      <c r="J17" s="122" t="s">
        <v>34</v>
      </c>
      <c r="K17" s="124"/>
      <c r="L17" s="104" t="s">
        <v>67</v>
      </c>
      <c r="M17" s="128" t="s">
        <v>71</v>
      </c>
      <c r="N17" s="126" t="s">
        <v>68</v>
      </c>
      <c r="O17" s="90">
        <v>30</v>
      </c>
      <c r="P17" s="91">
        <f>D17*Q17</f>
        <v>500</v>
      </c>
      <c r="Q17" s="92">
        <v>500</v>
      </c>
      <c r="R17" s="176"/>
      <c r="S17" s="93">
        <f>D17*R17</f>
        <v>0</v>
      </c>
      <c r="T17" s="94" t="str">
        <f aca="true" t="shared" si="4" ref="T17:T18">IF(ISNUMBER(R17),IF(R17&gt;Q17,"NEVYHOVUJE","VYHOVUJE")," ")</f>
        <v xml:space="preserve"> </v>
      </c>
      <c r="U17" s="129"/>
      <c r="V17" s="89" t="s">
        <v>14</v>
      </c>
    </row>
    <row r="18" spans="1:22" ht="155.25" customHeight="1" thickBot="1">
      <c r="A18" s="20"/>
      <c r="B18" s="95">
        <v>12</v>
      </c>
      <c r="C18" s="96" t="s">
        <v>66</v>
      </c>
      <c r="D18" s="97">
        <v>3</v>
      </c>
      <c r="E18" s="98" t="s">
        <v>33</v>
      </c>
      <c r="F18" s="107" t="s">
        <v>70</v>
      </c>
      <c r="G18" s="171"/>
      <c r="H18" s="119"/>
      <c r="I18" s="121"/>
      <c r="J18" s="123"/>
      <c r="K18" s="125"/>
      <c r="L18" s="105" t="s">
        <v>37</v>
      </c>
      <c r="M18" s="127"/>
      <c r="N18" s="127"/>
      <c r="O18" s="99">
        <v>30</v>
      </c>
      <c r="P18" s="100">
        <f>D18*Q18</f>
        <v>4800</v>
      </c>
      <c r="Q18" s="101">
        <v>1600</v>
      </c>
      <c r="R18" s="177"/>
      <c r="S18" s="102">
        <f>D18*R18</f>
        <v>0</v>
      </c>
      <c r="T18" s="103" t="str">
        <f t="shared" si="4"/>
        <v xml:space="preserve"> </v>
      </c>
      <c r="U18" s="130"/>
      <c r="V18" s="98" t="s">
        <v>12</v>
      </c>
    </row>
    <row r="19" spans="3:16" ht="17.45" customHeight="1" thickBot="1" thickTop="1">
      <c r="C19" s="5"/>
      <c r="D19" s="5"/>
      <c r="E19" s="5"/>
      <c r="F19" s="5"/>
      <c r="G19" s="33"/>
      <c r="H19" s="33"/>
      <c r="I19" s="5"/>
      <c r="J19" s="5"/>
      <c r="N19" s="5"/>
      <c r="O19" s="5"/>
      <c r="P19" s="5"/>
    </row>
    <row r="20" spans="2:22" ht="82.9" customHeight="1" thickBot="1" thickTop="1">
      <c r="B20" s="150" t="s">
        <v>32</v>
      </c>
      <c r="C20" s="150"/>
      <c r="D20" s="150"/>
      <c r="E20" s="150"/>
      <c r="F20" s="150"/>
      <c r="G20" s="150"/>
      <c r="H20" s="150"/>
      <c r="I20" s="150"/>
      <c r="J20" s="21"/>
      <c r="K20" s="21"/>
      <c r="L20" s="7"/>
      <c r="M20" s="7"/>
      <c r="N20" s="7"/>
      <c r="O20" s="22"/>
      <c r="P20" s="22"/>
      <c r="Q20" s="23" t="s">
        <v>9</v>
      </c>
      <c r="R20" s="151" t="s">
        <v>10</v>
      </c>
      <c r="S20" s="152"/>
      <c r="T20" s="153"/>
      <c r="U20" s="24"/>
      <c r="V20" s="25"/>
    </row>
    <row r="21" spans="2:20" ht="43.15" customHeight="1" thickBot="1" thickTop="1">
      <c r="B21" s="146" t="s">
        <v>35</v>
      </c>
      <c r="C21" s="146"/>
      <c r="D21" s="146"/>
      <c r="E21" s="146"/>
      <c r="F21" s="146"/>
      <c r="G21" s="146"/>
      <c r="I21" s="26"/>
      <c r="L21" s="9"/>
      <c r="M21" s="9"/>
      <c r="N21" s="9"/>
      <c r="O21" s="27"/>
      <c r="P21" s="27"/>
      <c r="Q21" s="28">
        <f>SUM(P7:P18)</f>
        <v>149490</v>
      </c>
      <c r="R21" s="147">
        <f>SUM(S7:S18)</f>
        <v>0</v>
      </c>
      <c r="S21" s="148"/>
      <c r="T21" s="149"/>
    </row>
    <row r="22" spans="8:19" ht="15.75" thickTop="1">
      <c r="H22" s="11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2:19" ht="15">
      <c r="B23" s="39"/>
      <c r="C23" s="39"/>
      <c r="D23" s="39"/>
      <c r="E23" s="39"/>
      <c r="F23" s="39"/>
      <c r="G23" s="110"/>
      <c r="H23" s="11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5">
      <c r="B24" s="39"/>
      <c r="C24" s="39"/>
      <c r="D24" s="39"/>
      <c r="E24" s="39"/>
      <c r="F24" s="39"/>
      <c r="G24" s="110"/>
      <c r="H24" s="11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5">
      <c r="B25" s="39"/>
      <c r="C25" s="39"/>
      <c r="D25" s="39"/>
      <c r="E25" s="39"/>
      <c r="F25" s="39"/>
      <c r="G25" s="110"/>
      <c r="H25" s="11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110"/>
      <c r="H26" s="11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8:19" ht="19.9" customHeight="1">
      <c r="H27" s="36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110"/>
      <c r="H28" s="11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110"/>
      <c r="H29" s="11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110"/>
      <c r="H30" s="11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110"/>
      <c r="H31" s="11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110"/>
      <c r="H32" s="11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110"/>
      <c r="H33" s="11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110"/>
      <c r="H34" s="11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110"/>
      <c r="H35" s="11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110"/>
      <c r="H36" s="11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110"/>
      <c r="H37" s="11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110"/>
      <c r="H38" s="11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110"/>
      <c r="H39" s="11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110"/>
      <c r="H40" s="11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110"/>
      <c r="H41" s="11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110"/>
      <c r="H42" s="11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110"/>
      <c r="H43" s="11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110"/>
      <c r="H44" s="11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110"/>
      <c r="H45" s="11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110"/>
      <c r="H46" s="11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110"/>
      <c r="H47" s="11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110"/>
      <c r="H48" s="11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110"/>
      <c r="H49" s="11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110"/>
      <c r="H50" s="11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110"/>
      <c r="H51" s="11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110"/>
      <c r="H52" s="11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110"/>
      <c r="H53" s="11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110"/>
      <c r="H54" s="11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110"/>
      <c r="H55" s="11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110"/>
      <c r="H56" s="11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110"/>
      <c r="H57" s="11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110"/>
      <c r="H58" s="11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110"/>
      <c r="H59" s="11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110"/>
      <c r="H60" s="11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110"/>
      <c r="H61" s="11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110"/>
      <c r="H62" s="11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110"/>
      <c r="H63" s="11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110"/>
      <c r="H64" s="11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110"/>
      <c r="H65" s="11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110"/>
      <c r="H66" s="11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110"/>
      <c r="H67" s="11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110"/>
      <c r="H68" s="11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110"/>
      <c r="H69" s="11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110"/>
      <c r="H70" s="11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110"/>
      <c r="H71" s="11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110"/>
      <c r="H72" s="11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110"/>
      <c r="H73" s="11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110"/>
      <c r="H74" s="11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110"/>
      <c r="H75" s="11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110"/>
      <c r="H76" s="11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110"/>
      <c r="H77" s="11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110"/>
      <c r="H78" s="11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110"/>
      <c r="H79" s="11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110"/>
      <c r="H80" s="11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110"/>
      <c r="H81" s="11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110"/>
      <c r="H82" s="11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110"/>
      <c r="H83" s="11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110"/>
      <c r="H84" s="11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110"/>
      <c r="H85" s="11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110"/>
      <c r="H86" s="11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110"/>
      <c r="H87" s="11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110"/>
      <c r="H88" s="11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110"/>
      <c r="H89" s="11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110"/>
      <c r="H90" s="11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110"/>
      <c r="H91" s="11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110"/>
      <c r="H92" s="11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110"/>
      <c r="H93" s="11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110"/>
      <c r="H94" s="11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110"/>
      <c r="H95" s="11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110"/>
      <c r="H96" s="11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110"/>
      <c r="H97" s="110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110"/>
      <c r="H98" s="110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110"/>
      <c r="H99" s="110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10"/>
      <c r="H100" s="110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10"/>
      <c r="H101" s="110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10"/>
      <c r="H102" s="110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10"/>
      <c r="H103" s="110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110"/>
      <c r="H104" s="110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110"/>
      <c r="H105" s="110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110"/>
      <c r="H106" s="110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6" ht="19.9" customHeight="1">
      <c r="C107" s="21"/>
      <c r="D107" s="29"/>
      <c r="E107" s="21"/>
      <c r="F107" s="21"/>
      <c r="G107" s="110"/>
      <c r="H107" s="110"/>
      <c r="I107" s="11"/>
      <c r="J107" s="11"/>
      <c r="K107" s="11"/>
      <c r="L107" s="11"/>
      <c r="M107" s="11"/>
      <c r="N107" s="6"/>
      <c r="O107" s="6"/>
      <c r="P107" s="6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9.9" customHeight="1">
      <c r="C110" s="5"/>
      <c r="E110" s="5"/>
      <c r="F110" s="5"/>
      <c r="J110" s="5"/>
    </row>
    <row r="111" spans="3:10" ht="19.9" customHeight="1">
      <c r="C111" s="5"/>
      <c r="E111" s="5"/>
      <c r="F111" s="5"/>
      <c r="J111" s="5"/>
    </row>
    <row r="112" spans="3:10" ht="19.9" customHeight="1">
      <c r="C112" s="5"/>
      <c r="E112" s="5"/>
      <c r="F112" s="5"/>
      <c r="J112" s="5"/>
    </row>
    <row r="113" spans="3:10" ht="19.9" customHeight="1">
      <c r="C113" s="5"/>
      <c r="E113" s="5"/>
      <c r="F113" s="5"/>
      <c r="J113" s="5"/>
    </row>
    <row r="114" spans="3:10" ht="19.9" customHeight="1">
      <c r="C114" s="5"/>
      <c r="E114" s="5"/>
      <c r="F114" s="5"/>
      <c r="J114" s="5"/>
    </row>
    <row r="115" spans="3:10" ht="19.9" customHeight="1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</sheetData>
  <sheetProtection algorithmName="SHA-512" hashValue="0CQ2340C470CcK0mclET9+MKllF10BvZgTowP1B+7NNiTeEj0AVQ/aW5OxI+hUX9lRB4hterLRHOwuV6JWZr2Q==" saltValue="Q6+l6e7NwZ/FCagNgzfMHA==" spinCount="100000" sheet="1" objects="1" scenarios="1"/>
  <mergeCells count="24">
    <mergeCell ref="B21:G21"/>
    <mergeCell ref="R21:T21"/>
    <mergeCell ref="B20:I20"/>
    <mergeCell ref="R20:T20"/>
    <mergeCell ref="H8:H15"/>
    <mergeCell ref="I7:I15"/>
    <mergeCell ref="J7:J15"/>
    <mergeCell ref="K7:K15"/>
    <mergeCell ref="B1:D1"/>
    <mergeCell ref="G5:H5"/>
    <mergeCell ref="N7:N15"/>
    <mergeCell ref="O7:O15"/>
    <mergeCell ref="U7:U15"/>
    <mergeCell ref="M7:M15"/>
    <mergeCell ref="L13:L15"/>
    <mergeCell ref="L8:L11"/>
    <mergeCell ref="V10:V15"/>
    <mergeCell ref="H17:H18"/>
    <mergeCell ref="I17:I18"/>
    <mergeCell ref="J17:J18"/>
    <mergeCell ref="K17:K18"/>
    <mergeCell ref="M17:M18"/>
    <mergeCell ref="N17:N18"/>
    <mergeCell ref="U17:U18"/>
  </mergeCells>
  <conditionalFormatting sqref="D7:D18 B7:B18">
    <cfRule type="containsBlanks" priority="68" dxfId="23">
      <formula>LEN(TRIM(B7))=0</formula>
    </cfRule>
  </conditionalFormatting>
  <conditionalFormatting sqref="B7:B18">
    <cfRule type="cellIs" priority="65" dxfId="22" operator="greaterThanOrEqual">
      <formula>1</formula>
    </cfRule>
  </conditionalFormatting>
  <conditionalFormatting sqref="T7:T18">
    <cfRule type="cellIs" priority="52" dxfId="21" operator="equal">
      <formula>"VYHOVUJE"</formula>
    </cfRule>
  </conditionalFormatting>
  <conditionalFormatting sqref="T7:T18">
    <cfRule type="cellIs" priority="51" dxfId="20" operator="equal">
      <formula>"NEVYHOVUJE"</formula>
    </cfRule>
  </conditionalFormatting>
  <conditionalFormatting sqref="G7:G18 R7:R18">
    <cfRule type="containsBlanks" priority="45" dxfId="3">
      <formula>LEN(TRIM(G7))=0</formula>
    </cfRule>
  </conditionalFormatting>
  <conditionalFormatting sqref="G7:G18 R7:R18">
    <cfRule type="notContainsBlanks" priority="43" dxfId="2">
      <formula>LEN(TRIM(G7))&gt;0</formula>
    </cfRule>
  </conditionalFormatting>
  <conditionalFormatting sqref="G7:G18 R7:R18">
    <cfRule type="notContainsBlanks" priority="42" dxfId="1">
      <formula>LEN(TRIM(G7))&gt;0</formula>
    </cfRule>
  </conditionalFormatting>
  <conditionalFormatting sqref="G7:G18">
    <cfRule type="notContainsBlanks" priority="41" dxfId="0">
      <formula>LEN(TRIM(G7))&gt;0</formula>
    </cfRule>
  </conditionalFormatting>
  <conditionalFormatting sqref="H8">
    <cfRule type="containsBlanks" priority="12" dxfId="3">
      <formula>LEN(TRIM(H8))=0</formula>
    </cfRule>
  </conditionalFormatting>
  <conditionalFormatting sqref="H8">
    <cfRule type="notContainsBlanks" priority="11" dxfId="2">
      <formula>LEN(TRIM(H8))&gt;0</formula>
    </cfRule>
  </conditionalFormatting>
  <conditionalFormatting sqref="H8">
    <cfRule type="notContainsBlanks" priority="10" dxfId="1">
      <formula>LEN(TRIM(H8))&gt;0</formula>
    </cfRule>
  </conditionalFormatting>
  <conditionalFormatting sqref="H8">
    <cfRule type="notContainsBlanks" priority="9" dxfId="0">
      <formula>LEN(TRIM(H8))&gt;0</formula>
    </cfRule>
  </conditionalFormatting>
  <conditionalFormatting sqref="H16:H17">
    <cfRule type="containsBlanks" priority="8" dxfId="3">
      <formula>LEN(TRIM(H16))=0</formula>
    </cfRule>
  </conditionalFormatting>
  <conditionalFormatting sqref="H16:H17">
    <cfRule type="notContainsBlanks" priority="7" dxfId="2">
      <formula>LEN(TRIM(H16))&gt;0</formula>
    </cfRule>
  </conditionalFormatting>
  <conditionalFormatting sqref="H16:H17">
    <cfRule type="notContainsBlanks" priority="6" dxfId="1">
      <formula>LEN(TRIM(H16))&gt;0</formula>
    </cfRule>
  </conditionalFormatting>
  <conditionalFormatting sqref="H16:H17">
    <cfRule type="notContainsBlanks" priority="5" dxfId="0">
      <formula>LEN(TRIM(H16))&gt;0</formula>
    </cfRule>
  </conditionalFormatting>
  <conditionalFormatting sqref="H7">
    <cfRule type="containsBlanks" priority="4" dxfId="3">
      <formula>LEN(TRIM(H7))=0</formula>
    </cfRule>
  </conditionalFormatting>
  <conditionalFormatting sqref="H7">
    <cfRule type="notContainsBlanks" priority="3" dxfId="2">
      <formula>LEN(TRIM(H7))&gt;0</formula>
    </cfRule>
  </conditionalFormatting>
  <conditionalFormatting sqref="H7">
    <cfRule type="notContainsBlanks" priority="2" dxfId="1">
      <formula>LEN(TRIM(H7))&gt;0</formula>
    </cfRule>
  </conditionalFormatting>
  <conditionalFormatting sqref="H7">
    <cfRule type="notContainsBlanks" priority="1" dxfId="0">
      <formula>LEN(TRIM(H7))&gt;0</formula>
    </cfRule>
  </conditionalFormatting>
  <dataValidations count="3">
    <dataValidation type="list" allowBlank="1" showInputMessage="1" showErrorMessage="1" sqref="J7 J16:J17">
      <formula1>"ANO,NE"</formula1>
    </dataValidation>
    <dataValidation type="list" showInputMessage="1" showErrorMessage="1" sqref="E7:E18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2021-09-23T09:23:02Z</cp:lastPrinted>
  <dcterms:created xsi:type="dcterms:W3CDTF">2014-03-05T12:43:32Z</dcterms:created>
  <dcterms:modified xsi:type="dcterms:W3CDTF">2021-10-25T12:45:56Z</dcterms:modified>
  <cp:category/>
  <cp:version/>
  <cp:contentType/>
  <cp:contentStatus/>
  <cp:revision>3</cp:revision>
</cp:coreProperties>
</file>