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37\1 výzva\"/>
    </mc:Choice>
  </mc:AlternateContent>
  <xr:revisionPtr revIDLastSave="0" documentId="13_ncr:1_{15C5D953-6A44-4E6E-91A5-D0076EE7BFD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technika'!$B$6:$V$12</definedName>
    <definedName name="_xlnm.Print_Area" localSheetId="0">'Výpočetní technika'!$B$1:$T$24</definedName>
  </definedNames>
  <calcPr calcId="191029"/>
</workbook>
</file>

<file path=xl/calcChain.xml><?xml version="1.0" encoding="utf-8"?>
<calcChain xmlns="http://schemas.openxmlformats.org/spreadsheetml/2006/main">
  <c r="S14" i="1" l="1"/>
  <c r="S13" i="1"/>
  <c r="T13" i="1"/>
  <c r="T14" i="1"/>
  <c r="S15" i="1"/>
  <c r="T15" i="1"/>
  <c r="P13" i="1"/>
  <c r="P14" i="1"/>
  <c r="P15" i="1"/>
  <c r="S8" i="1" l="1"/>
  <c r="T8" i="1"/>
  <c r="S9" i="1"/>
  <c r="T9" i="1"/>
  <c r="S10" i="1"/>
  <c r="T10" i="1"/>
  <c r="S11" i="1"/>
  <c r="T11" i="1"/>
  <c r="S12" i="1"/>
  <c r="T12" i="1"/>
  <c r="P8" i="1"/>
  <c r="P9" i="1"/>
  <c r="P10" i="1"/>
  <c r="P11" i="1"/>
  <c r="S7" i="1" l="1"/>
  <c r="R18" i="1" s="1"/>
  <c r="T7" i="1"/>
  <c r="P7" i="1"/>
  <c r="Q18" i="1" s="1"/>
  <c r="P12" i="1"/>
</calcChain>
</file>

<file path=xl/sharedStrings.xml><?xml version="1.0" encoding="utf-8"?>
<sst xmlns="http://schemas.openxmlformats.org/spreadsheetml/2006/main" count="96" uniqueCount="69">
  <si>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</si>
  <si>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</si>
  <si>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</si>
  <si>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</si>
  <si>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</si>
  <si>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</si>
  <si>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</si>
  <si>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</si>
  <si>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</si>
  <si>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</si>
  <si>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</si>
  <si>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</si>
  <si>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</si>
  <si>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>30234500-3 - Paměťová archivační média</t>
  </si>
  <si>
    <t>30234600-4 - Flash paměť</t>
  </si>
  <si>
    <t>30236110-6 - Paměť RAM</t>
  </si>
  <si>
    <t xml:space="preserve">30237000-9 - Součásti, příslušenství a doplňky pro počítače </t>
  </si>
  <si>
    <t>30237253-7 - Protiprachové kryty počítačového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</si>
  <si>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</si>
  <si>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</si>
  <si>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</si>
  <si>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</si>
  <si>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</si>
  <si>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</si>
  <si>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</si>
  <si>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</si>
  <si>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</si>
  <si>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</si>
  <si>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</si>
  <si>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</si>
  <si>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</si>
  <si>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</si>
  <si>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</si>
  <si>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</si>
  <si>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</si>
  <si>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</si>
  <si>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</si>
  <si>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 xml:space="preserve">Příloha č. 2 Kupní smlouvy - technická specifikace
Výpočetní technika (III.) 137 - 2021 </t>
  </si>
  <si>
    <t>Operační paměť (RAM)</t>
  </si>
  <si>
    <t>SSD disk 250GB</t>
  </si>
  <si>
    <t>SSD disk 500GB</t>
  </si>
  <si>
    <t>PhDr. Jan Mašek, Ph.D.,
Tel.: 604 868 346</t>
  </si>
  <si>
    <t>Klatovská 51, 
301 00 Plzeň,
Fakulta pedagogická - Katedra výtvarné výchovy a kultury,
místnost KL 324</t>
  </si>
  <si>
    <t>Typu DDR3 DIMM (stolní PC).
Kapacita min. 4GB.
Rychlost min. 1600 MHz (odpovídá PC3-12800).
Časování CL11, napájení 1,5.</t>
  </si>
  <si>
    <t>SSD 2,5".
Kapacita min. 250 GB.
Interní rozhraní SATA 6 Gb/s.
Rychlost náhodného čtení 98 000 IOPS.
Rychlost náhodného zápisu 88 000 IOPS.
Rychlost čtení min. 560 MB/s.
Rychlost zápisu min. 530 MB/s.
Životnost min. 150 TBW.</t>
  </si>
  <si>
    <t>SSD 2,5".
Kapacita min. 500 GB.
Interní rozhraní SATA 6 Gb/s.
Rychlost náhodného čtení 98 000 IOPS.
Rychlost náhodného zápisu 88 000 IOPS.
Rychlost čtení min. 560 MB/s.
Rychlost zápisu min. 530 MB/s.
Životnost min. 300 TBW.</t>
  </si>
  <si>
    <t>Ing. Pavel Hájek, Ph.D.,
Tel.: 735 713 955,
37763 9208</t>
  </si>
  <si>
    <t>Technická 9,
301 00 Plzeň,
 Fakulta aplikovaných věd -
Katedra geomatiky,
místnost UN 635</t>
  </si>
  <si>
    <t>Monitor min. 24"</t>
  </si>
  <si>
    <t>LCD monitor antireflexní, Full HD min. 1920x1080.
Poměr stran 16:9.
Min. 24 palců.
IPS panel.
Min. konektivita: DisplayPort, HDMI, USB 3.
Nastavitelná výška, Pivot, VESA standard.
Digitálně připojitelný k Lenovo ThinkPad T14 Gen1 a dokovací stanici Lenovo ThinkPad UBS-C Dock Gen2, včetně propojovacích kabelů.</t>
  </si>
  <si>
    <t>DDR4 64GB do HP EliteDesk 800 G6 tower</t>
  </si>
  <si>
    <t>Originální RAM paměti s kapacitou 64GB (jedná se o dva kity 2x32GB, celkem 128GB paměti) DDR4 min. 3200MHz Non-ECC do PC stanice HP EliteDesk 800 G6 tower, které zachovají běžící NBD on-site záruku PC a budou servisovatelné v rámci záruky výrobce.</t>
  </si>
  <si>
    <t>Nutno zachovat stávající běžící NBD on-site záruku PC a servis v rámci záruky výrobce.</t>
  </si>
  <si>
    <t>Ing. Miroslav Horák, Ph.D.,
Tel.: 37763 2340</t>
  </si>
  <si>
    <t>Technická 8, 
301 00 Plzeň, 
Fakulta aplikovaných věd - Katedra mechaniky, 
místnost UC 403</t>
  </si>
  <si>
    <t>HDD do NAS, 8 TB</t>
  </si>
  <si>
    <t>Záruka na zboží min. 36 měsíců.</t>
  </si>
  <si>
    <t>HDD do NAS.
Provoz 24/7.
Velikost 3,5".
SATA III.
Kapacita 8 TB, min. 256MB Cache, rychlost přenosu min. 230 MB/s.
Záruka min. 36 měsíců.</t>
  </si>
  <si>
    <t>Flasch disk 64 GB</t>
  </si>
  <si>
    <t>Externí disk 1 TB</t>
  </si>
  <si>
    <t>Vybrané instituty nové úpravy soukromého a trestního práva v aplikační praxi - III - SGS-2019-012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</si>
  <si>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</si>
  <si>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</si>
  <si>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Helena Průchová, 
Tel.: 37763 7281</t>
  </si>
  <si>
    <t>sady Pětatřicátníků 14, 
301 00 Plzeň,
Fakulta právnická - Katedra občanského práva,
místnost PC 217</t>
  </si>
  <si>
    <t>Flasch disk USB min. 3.0.
Kapacita 64 GB.
Rychlost zápisu min. 40 MB/s.
Rychlost čtení min. 100 MB/s.
Odolný.</t>
  </si>
  <si>
    <t>Malý externí SSD.
Kapacita 1 TB.
Rozhraní USB 3.2.
Rychlost čtení/zápisu min. 1000 MB/s.
Odolný proti nárazům a otřesům.</t>
  </si>
  <si>
    <t xml:space="preserve">Pouzdro na externí disk (k pol.č. 8) </t>
  </si>
  <si>
    <t xml:space="preserve">Kompatibilní s pol.č. 8.
Tvrdé, uzavírání na zip.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</si>
</sst>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9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5" fillId="2" borderId="13" xfId="0" applyFont="1" applyFill="1" applyBorder="1" applyAlignment="1">
      <alignment horizontal="center" vertical="center" textRotation="90" wrapText="1"/>
    </xf>
    <xf numFmtId="0" fontId="15" fillId="5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left" vertical="center" wrapText="1" indent="1"/>
    </xf>
    <xf numFmtId="0" fontId="13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6" borderId="18" xfId="0" applyFont="1" applyFill="1" applyBorder="1" applyAlignment="1">
      <alignment horizontal="left" vertical="center" wrapText="1"/>
    </xf>
    <xf numFmtId="0" fontId="2" fillId="6" borderId="20" xfId="0" applyFont="1" applyFill="1" applyBorder="1" applyAlignment="1">
      <alignment horizontal="left" vertical="center" wrapText="1"/>
    </xf>
    <xf numFmtId="0" fontId="2" fillId="6" borderId="23" xfId="0" applyFont="1" applyFill="1" applyBorder="1" applyAlignment="1">
      <alignment horizontal="left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27" xfId="0" applyNumberForma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3" fontId="0" fillId="2" borderId="29" xfId="0" applyNumberForma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3" fillId="4" borderId="30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165" fontId="0" fillId="0" borderId="30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left" vertical="center" wrapText="1"/>
    </xf>
    <xf numFmtId="0" fontId="1" fillId="6" borderId="20" xfId="0" applyFont="1" applyFill="1" applyBorder="1" applyAlignment="1">
      <alignment horizontal="left" vertical="center" wrapText="1"/>
    </xf>
    <xf numFmtId="0" fontId="1" fillId="6" borderId="30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7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28" xfId="0" applyFont="1" applyFill="1" applyBorder="1" applyAlignment="1" applyProtection="1">
      <alignment horizontal="left" vertical="center" wrapText="1" indent="1"/>
      <protection locked="0"/>
    </xf>
    <xf numFmtId="0" fontId="13" fillId="4" borderId="30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223218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223218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223218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223218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223218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223218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223218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104209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144334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="78" zoomScaleNormal="78" workbookViewId="0">
      <selection activeCell="O13" sqref="O13:O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99.4257812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14.28515625" style="1" bestFit="1" customWidth="1"/>
    <col min="11" max="11" width="37.85546875" style="5" customWidth="1"/>
    <col min="12" max="12" width="27.85546875" style="5" customWidth="1"/>
    <col min="13" max="13" width="26.140625" style="5" customWidth="1"/>
    <col min="14" max="14" width="50.5703125" style="4" customWidth="1"/>
    <col min="15" max="15" width="28.710937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46" t="s">
        <v>37</v>
      </c>
      <c r="C1" s="147"/>
      <c r="D1" s="14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5"/>
      <c r="E3" s="95"/>
      <c r="F3" s="9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5"/>
      <c r="E4" s="95"/>
      <c r="F4" s="95"/>
      <c r="G4" s="95"/>
      <c r="H4" s="9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48" t="s">
        <v>2</v>
      </c>
      <c r="H5" s="149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40" t="s">
        <v>3</v>
      </c>
      <c r="C6" s="41" t="s">
        <v>18</v>
      </c>
      <c r="D6" s="41" t="s">
        <v>4</v>
      </c>
      <c r="E6" s="41" t="s">
        <v>19</v>
      </c>
      <c r="F6" s="41" t="s">
        <v>20</v>
      </c>
      <c r="G6" s="42" t="s">
        <v>29</v>
      </c>
      <c r="H6" s="43" t="s">
        <v>36</v>
      </c>
      <c r="I6" s="44" t="s">
        <v>21</v>
      </c>
      <c r="J6" s="41" t="s">
        <v>22</v>
      </c>
      <c r="K6" s="41" t="s">
        <v>62</v>
      </c>
      <c r="L6" s="45" t="s">
        <v>23</v>
      </c>
      <c r="M6" s="46" t="s">
        <v>24</v>
      </c>
      <c r="N6" s="45" t="s">
        <v>25</v>
      </c>
      <c r="O6" s="45" t="s">
        <v>30</v>
      </c>
      <c r="P6" s="45" t="s">
        <v>26</v>
      </c>
      <c r="Q6" s="41" t="s">
        <v>5</v>
      </c>
      <c r="R6" s="47" t="s">
        <v>6</v>
      </c>
      <c r="S6" s="38" t="s">
        <v>7</v>
      </c>
      <c r="T6" s="38" t="s">
        <v>8</v>
      </c>
      <c r="U6" s="45" t="s">
        <v>27</v>
      </c>
      <c r="V6" s="45" t="s">
        <v>28</v>
      </c>
    </row>
    <row r="7" spans="1:22" ht="97.5" customHeight="1" thickTop="1" x14ac:dyDescent="0.25">
      <c r="A7" s="20"/>
      <c r="B7" s="48">
        <v>1</v>
      </c>
      <c r="C7" s="49" t="s">
        <v>38</v>
      </c>
      <c r="D7" s="50">
        <v>1</v>
      </c>
      <c r="E7" s="51" t="s">
        <v>33</v>
      </c>
      <c r="F7" s="76" t="s">
        <v>43</v>
      </c>
      <c r="G7" s="52"/>
      <c r="H7" s="53" t="s">
        <v>34</v>
      </c>
      <c r="I7" s="150" t="s">
        <v>31</v>
      </c>
      <c r="J7" s="153" t="s">
        <v>34</v>
      </c>
      <c r="K7" s="156"/>
      <c r="L7" s="161"/>
      <c r="M7" s="174" t="s">
        <v>41</v>
      </c>
      <c r="N7" s="174" t="s">
        <v>42</v>
      </c>
      <c r="O7" s="159">
        <v>14</v>
      </c>
      <c r="P7" s="54">
        <f>D7*Q7</f>
        <v>500</v>
      </c>
      <c r="Q7" s="55">
        <v>500</v>
      </c>
      <c r="R7" s="177"/>
      <c r="S7" s="56">
        <f>D7*R7</f>
        <v>0</v>
      </c>
      <c r="T7" s="57" t="str">
        <f t="shared" ref="T7" si="0">IF(ISNUMBER(R7), IF(R7&gt;Q7,"NEVYHOVUJE","VYHOVUJE")," ")</f>
        <v xml:space="preserve"> </v>
      </c>
      <c r="U7" s="170"/>
      <c r="V7" s="51" t="s">
        <v>15</v>
      </c>
    </row>
    <row r="8" spans="1:22" ht="144.75" customHeight="1" x14ac:dyDescent="0.25">
      <c r="A8" s="20"/>
      <c r="B8" s="58">
        <v>2</v>
      </c>
      <c r="C8" s="59" t="s">
        <v>39</v>
      </c>
      <c r="D8" s="60">
        <v>1</v>
      </c>
      <c r="E8" s="61" t="s">
        <v>33</v>
      </c>
      <c r="F8" s="77" t="s">
        <v>44</v>
      </c>
      <c r="G8" s="184"/>
      <c r="H8" s="62" t="s">
        <v>34</v>
      </c>
      <c r="I8" s="151"/>
      <c r="J8" s="154"/>
      <c r="K8" s="157"/>
      <c r="L8" s="162"/>
      <c r="M8" s="175"/>
      <c r="N8" s="175"/>
      <c r="O8" s="135"/>
      <c r="P8" s="63">
        <f>D8*Q8</f>
        <v>1000</v>
      </c>
      <c r="Q8" s="64">
        <v>1000</v>
      </c>
      <c r="R8" s="178"/>
      <c r="S8" s="65">
        <f>D8*R8</f>
        <v>0</v>
      </c>
      <c r="T8" s="66" t="str">
        <f t="shared" ref="T8:T12" si="1">IF(ISNUMBER(R8), IF(R8&gt;Q8,"NEVYHOVUJE","VYHOVUJE")," ")</f>
        <v xml:space="preserve"> </v>
      </c>
      <c r="U8" s="171"/>
      <c r="V8" s="173" t="s">
        <v>12</v>
      </c>
    </row>
    <row r="9" spans="1:22" ht="152.25" customHeight="1" thickBot="1" x14ac:dyDescent="0.3">
      <c r="A9" s="20"/>
      <c r="B9" s="67">
        <v>3</v>
      </c>
      <c r="C9" s="68" t="s">
        <v>40</v>
      </c>
      <c r="D9" s="69">
        <v>1</v>
      </c>
      <c r="E9" s="70" t="s">
        <v>33</v>
      </c>
      <c r="F9" s="78" t="s">
        <v>45</v>
      </c>
      <c r="G9" s="185"/>
      <c r="H9" s="71" t="s">
        <v>34</v>
      </c>
      <c r="I9" s="152"/>
      <c r="J9" s="155"/>
      <c r="K9" s="158"/>
      <c r="L9" s="163"/>
      <c r="M9" s="176"/>
      <c r="N9" s="176"/>
      <c r="O9" s="160"/>
      <c r="P9" s="72">
        <f>D9*Q9</f>
        <v>1600</v>
      </c>
      <c r="Q9" s="73">
        <v>1600</v>
      </c>
      <c r="R9" s="179"/>
      <c r="S9" s="74">
        <f>D9*R9</f>
        <v>0</v>
      </c>
      <c r="T9" s="75" t="str">
        <f t="shared" si="1"/>
        <v xml:space="preserve"> </v>
      </c>
      <c r="U9" s="172"/>
      <c r="V9" s="172"/>
    </row>
    <row r="10" spans="1:22" ht="165" customHeight="1" thickBot="1" x14ac:dyDescent="0.3">
      <c r="A10" s="20"/>
      <c r="B10" s="79">
        <v>4</v>
      </c>
      <c r="C10" s="80" t="s">
        <v>48</v>
      </c>
      <c r="D10" s="81">
        <v>2</v>
      </c>
      <c r="E10" s="82" t="s">
        <v>33</v>
      </c>
      <c r="F10" s="93" t="s">
        <v>49</v>
      </c>
      <c r="G10" s="186"/>
      <c r="H10" s="190"/>
      <c r="I10" s="83" t="s">
        <v>31</v>
      </c>
      <c r="J10" s="84" t="s">
        <v>34</v>
      </c>
      <c r="K10" s="85"/>
      <c r="L10" s="86"/>
      <c r="M10" s="92" t="s">
        <v>46</v>
      </c>
      <c r="N10" s="92" t="s">
        <v>47</v>
      </c>
      <c r="O10" s="87">
        <v>30</v>
      </c>
      <c r="P10" s="88">
        <f>D10*Q10</f>
        <v>6610</v>
      </c>
      <c r="Q10" s="89">
        <v>3305</v>
      </c>
      <c r="R10" s="180"/>
      <c r="S10" s="90">
        <f>D10*R10</f>
        <v>0</v>
      </c>
      <c r="T10" s="91" t="str">
        <f t="shared" si="1"/>
        <v xml:space="preserve"> </v>
      </c>
      <c r="U10" s="82"/>
      <c r="V10" s="82" t="s">
        <v>11</v>
      </c>
    </row>
    <row r="11" spans="1:22" ht="93" customHeight="1" thickBot="1" x14ac:dyDescent="0.3">
      <c r="A11" s="20"/>
      <c r="B11" s="79">
        <v>5</v>
      </c>
      <c r="C11" s="80" t="s">
        <v>50</v>
      </c>
      <c r="D11" s="81">
        <v>2</v>
      </c>
      <c r="E11" s="82" t="s">
        <v>33</v>
      </c>
      <c r="F11" s="93" t="s">
        <v>51</v>
      </c>
      <c r="G11" s="186"/>
      <c r="H11" s="71" t="s">
        <v>34</v>
      </c>
      <c r="I11" s="83" t="s">
        <v>31</v>
      </c>
      <c r="J11" s="84" t="s">
        <v>34</v>
      </c>
      <c r="K11" s="85"/>
      <c r="L11" s="86" t="s">
        <v>52</v>
      </c>
      <c r="M11" s="92" t="s">
        <v>53</v>
      </c>
      <c r="N11" s="92" t="s">
        <v>54</v>
      </c>
      <c r="O11" s="87">
        <v>21</v>
      </c>
      <c r="P11" s="88">
        <f>D11*Q11</f>
        <v>22680</v>
      </c>
      <c r="Q11" s="89">
        <v>11340</v>
      </c>
      <c r="R11" s="180"/>
      <c r="S11" s="90">
        <f>D11*R11</f>
        <v>0</v>
      </c>
      <c r="T11" s="91" t="str">
        <f t="shared" si="1"/>
        <v xml:space="preserve"> </v>
      </c>
      <c r="U11" s="82"/>
      <c r="V11" s="82" t="s">
        <v>15</v>
      </c>
    </row>
    <row r="12" spans="1:22" ht="144" customHeight="1" thickBot="1" x14ac:dyDescent="0.3">
      <c r="A12" s="20"/>
      <c r="B12" s="99">
        <v>6</v>
      </c>
      <c r="C12" s="100" t="s">
        <v>55</v>
      </c>
      <c r="D12" s="101">
        <v>4</v>
      </c>
      <c r="E12" s="94" t="s">
        <v>33</v>
      </c>
      <c r="F12" s="102" t="s">
        <v>57</v>
      </c>
      <c r="G12" s="187"/>
      <c r="H12" s="103" t="s">
        <v>34</v>
      </c>
      <c r="I12" s="96" t="s">
        <v>31</v>
      </c>
      <c r="J12" s="97" t="s">
        <v>34</v>
      </c>
      <c r="K12" s="104"/>
      <c r="L12" s="127" t="s">
        <v>56</v>
      </c>
      <c r="M12" s="127" t="s">
        <v>53</v>
      </c>
      <c r="N12" s="127" t="s">
        <v>54</v>
      </c>
      <c r="O12" s="98">
        <v>21</v>
      </c>
      <c r="P12" s="105">
        <f>D12*Q12</f>
        <v>21800</v>
      </c>
      <c r="Q12" s="106">
        <v>5450</v>
      </c>
      <c r="R12" s="181"/>
      <c r="S12" s="107">
        <f>D12*R12</f>
        <v>0</v>
      </c>
      <c r="T12" s="108" t="str">
        <f t="shared" si="1"/>
        <v xml:space="preserve"> </v>
      </c>
      <c r="U12" s="94"/>
      <c r="V12" s="94" t="s">
        <v>16</v>
      </c>
    </row>
    <row r="13" spans="1:22" ht="91.5" customHeight="1" x14ac:dyDescent="0.25">
      <c r="A13" s="20"/>
      <c r="B13" s="109">
        <v>7</v>
      </c>
      <c r="C13" s="110" t="s">
        <v>58</v>
      </c>
      <c r="D13" s="111">
        <v>4</v>
      </c>
      <c r="E13" s="112" t="s">
        <v>33</v>
      </c>
      <c r="F13" s="128" t="s">
        <v>65</v>
      </c>
      <c r="G13" s="188"/>
      <c r="H13" s="113" t="s">
        <v>34</v>
      </c>
      <c r="I13" s="164" t="s">
        <v>31</v>
      </c>
      <c r="J13" s="167" t="s">
        <v>61</v>
      </c>
      <c r="K13" s="164" t="s">
        <v>60</v>
      </c>
      <c r="L13" s="137"/>
      <c r="M13" s="131" t="s">
        <v>63</v>
      </c>
      <c r="N13" s="131" t="s">
        <v>64</v>
      </c>
      <c r="O13" s="134">
        <v>21</v>
      </c>
      <c r="P13" s="114">
        <f>D13*Q13</f>
        <v>3280</v>
      </c>
      <c r="Q13" s="115">
        <v>820</v>
      </c>
      <c r="R13" s="182"/>
      <c r="S13" s="116">
        <f>D13*R13</f>
        <v>0</v>
      </c>
      <c r="T13" s="117" t="str">
        <f t="shared" ref="T13:T15" si="2">IF(ISNUMBER(R13), IF(R13&gt;Q13,"NEVYHOVUJE","VYHOVUJE")," ")</f>
        <v xml:space="preserve"> </v>
      </c>
      <c r="U13" s="112"/>
      <c r="V13" s="112" t="s">
        <v>14</v>
      </c>
    </row>
    <row r="14" spans="1:22" ht="102" customHeight="1" x14ac:dyDescent="0.25">
      <c r="A14" s="20"/>
      <c r="B14" s="58">
        <v>8</v>
      </c>
      <c r="C14" s="59" t="s">
        <v>59</v>
      </c>
      <c r="D14" s="60">
        <v>2</v>
      </c>
      <c r="E14" s="61" t="s">
        <v>33</v>
      </c>
      <c r="F14" s="129" t="s">
        <v>66</v>
      </c>
      <c r="G14" s="184"/>
      <c r="H14" s="62" t="s">
        <v>34</v>
      </c>
      <c r="I14" s="165"/>
      <c r="J14" s="168"/>
      <c r="K14" s="165"/>
      <c r="L14" s="132"/>
      <c r="M14" s="132"/>
      <c r="N14" s="132"/>
      <c r="O14" s="135"/>
      <c r="P14" s="63">
        <f>D14*Q14</f>
        <v>6600</v>
      </c>
      <c r="Q14" s="64">
        <v>3300</v>
      </c>
      <c r="R14" s="178"/>
      <c r="S14" s="65">
        <f>D14*R14</f>
        <v>0</v>
      </c>
      <c r="T14" s="66" t="str">
        <f t="shared" si="2"/>
        <v xml:space="preserve"> </v>
      </c>
      <c r="U14" s="61"/>
      <c r="V14" s="61" t="s">
        <v>13</v>
      </c>
    </row>
    <row r="15" spans="1:22" ht="78.75" customHeight="1" thickBot="1" x14ac:dyDescent="0.3">
      <c r="A15" s="20"/>
      <c r="B15" s="118">
        <v>9</v>
      </c>
      <c r="C15" s="119" t="s">
        <v>67</v>
      </c>
      <c r="D15" s="120">
        <v>2</v>
      </c>
      <c r="E15" s="121" t="s">
        <v>33</v>
      </c>
      <c r="F15" s="130" t="s">
        <v>68</v>
      </c>
      <c r="G15" s="189"/>
      <c r="H15" s="122" t="s">
        <v>34</v>
      </c>
      <c r="I15" s="166"/>
      <c r="J15" s="169"/>
      <c r="K15" s="166"/>
      <c r="L15" s="133"/>
      <c r="M15" s="133"/>
      <c r="N15" s="133"/>
      <c r="O15" s="136"/>
      <c r="P15" s="123">
        <f>D15*Q15</f>
        <v>500</v>
      </c>
      <c r="Q15" s="124">
        <v>250</v>
      </c>
      <c r="R15" s="183"/>
      <c r="S15" s="125">
        <f>D15*R15</f>
        <v>0</v>
      </c>
      <c r="T15" s="126" t="str">
        <f t="shared" si="2"/>
        <v xml:space="preserve"> </v>
      </c>
      <c r="U15" s="121"/>
      <c r="V15" s="121" t="s">
        <v>17</v>
      </c>
    </row>
    <row r="16" spans="1:22" ht="17.45" customHeight="1" thickTop="1" thickBot="1" x14ac:dyDescent="0.3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82.9" customHeight="1" thickTop="1" thickBot="1" x14ac:dyDescent="0.3">
      <c r="B17" s="142" t="s">
        <v>32</v>
      </c>
      <c r="C17" s="142"/>
      <c r="D17" s="142"/>
      <c r="E17" s="142"/>
      <c r="F17" s="142"/>
      <c r="G17" s="142"/>
      <c r="H17" s="142"/>
      <c r="I17" s="142"/>
      <c r="J17" s="21"/>
      <c r="K17" s="21"/>
      <c r="L17" s="7"/>
      <c r="M17" s="7"/>
      <c r="N17" s="7"/>
      <c r="O17" s="22"/>
      <c r="P17" s="22"/>
      <c r="Q17" s="23" t="s">
        <v>9</v>
      </c>
      <c r="R17" s="143" t="s">
        <v>10</v>
      </c>
      <c r="S17" s="144"/>
      <c r="T17" s="145"/>
      <c r="U17" s="24"/>
      <c r="V17" s="25"/>
    </row>
    <row r="18" spans="2:22" ht="43.15" customHeight="1" thickTop="1" thickBot="1" x14ac:dyDescent="0.3">
      <c r="B18" s="138" t="s">
        <v>35</v>
      </c>
      <c r="C18" s="138"/>
      <c r="D18" s="138"/>
      <c r="E18" s="138"/>
      <c r="F18" s="138"/>
      <c r="G18" s="138"/>
      <c r="I18" s="26"/>
      <c r="L18" s="9"/>
      <c r="M18" s="9"/>
      <c r="N18" s="9"/>
      <c r="O18" s="27"/>
      <c r="P18" s="27"/>
      <c r="Q18" s="28">
        <f>SUM(P7:P15)</f>
        <v>64570</v>
      </c>
      <c r="R18" s="139">
        <f>SUM(S7:S15)</f>
        <v>0</v>
      </c>
      <c r="S18" s="140"/>
      <c r="T18" s="141"/>
    </row>
    <row r="19" spans="2:22" ht="15.75" thickTop="1" x14ac:dyDescent="0.25">
      <c r="H19" s="9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95"/>
      <c r="H20" s="9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95"/>
      <c r="H21" s="9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95"/>
      <c r="H22" s="9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95"/>
      <c r="H23" s="9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899999999999999" customHeight="1" x14ac:dyDescent="0.25">
      <c r="H24" s="3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95"/>
      <c r="H25" s="9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95"/>
      <c r="H26" s="9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95"/>
      <c r="H27" s="9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95"/>
      <c r="H28" s="9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95"/>
      <c r="H29" s="9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95"/>
      <c r="H30" s="9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95"/>
      <c r="H31" s="9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95"/>
      <c r="H32" s="9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5"/>
      <c r="H33" s="9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5"/>
      <c r="H34" s="9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5"/>
      <c r="H35" s="9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5"/>
      <c r="H36" s="9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5"/>
      <c r="H37" s="9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5"/>
      <c r="H38" s="9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5"/>
      <c r="H39" s="9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5"/>
      <c r="H40" s="9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5"/>
      <c r="H41" s="9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5"/>
      <c r="H42" s="9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5"/>
      <c r="H43" s="9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5"/>
      <c r="H44" s="9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5"/>
      <c r="H45" s="9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5"/>
      <c r="H46" s="9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5"/>
      <c r="H47" s="9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5"/>
      <c r="H48" s="9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5"/>
      <c r="H49" s="9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5"/>
      <c r="H50" s="9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5"/>
      <c r="H51" s="9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5"/>
      <c r="H52" s="9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5"/>
      <c r="H53" s="9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5"/>
      <c r="H54" s="9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5"/>
      <c r="H55" s="9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5"/>
      <c r="H56" s="9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5"/>
      <c r="H57" s="9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5"/>
      <c r="H58" s="9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5"/>
      <c r="H59" s="9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5"/>
      <c r="H60" s="9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5"/>
      <c r="H61" s="9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5"/>
      <c r="H62" s="9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5"/>
      <c r="H63" s="9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5"/>
      <c r="H64" s="9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5"/>
      <c r="H65" s="9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5"/>
      <c r="H66" s="9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5"/>
      <c r="H67" s="9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5"/>
      <c r="H68" s="9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5"/>
      <c r="H69" s="9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5"/>
      <c r="H70" s="9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5"/>
      <c r="H71" s="9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5"/>
      <c r="H72" s="9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5"/>
      <c r="H73" s="9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5"/>
      <c r="H74" s="9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5"/>
      <c r="H75" s="9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5"/>
      <c r="H76" s="9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5"/>
      <c r="H77" s="9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5"/>
      <c r="H78" s="9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5"/>
      <c r="H79" s="9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5"/>
      <c r="H80" s="9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5"/>
      <c r="H81" s="9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5"/>
      <c r="H82" s="9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5"/>
      <c r="H83" s="9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5"/>
      <c r="H84" s="9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5"/>
      <c r="H85" s="9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5"/>
      <c r="H86" s="9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5"/>
      <c r="H87" s="9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5"/>
      <c r="H88" s="9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5"/>
      <c r="H89" s="9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5"/>
      <c r="H90" s="9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5"/>
      <c r="H91" s="9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5"/>
      <c r="H92" s="9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5"/>
      <c r="H93" s="9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5"/>
      <c r="H94" s="9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5"/>
      <c r="H95" s="9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5"/>
      <c r="H96" s="9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5"/>
      <c r="H97" s="9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5"/>
      <c r="H98" s="9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5"/>
      <c r="H99" s="95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5"/>
      <c r="H100" s="95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5"/>
      <c r="H101" s="95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5"/>
      <c r="H102" s="95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5"/>
      <c r="H103" s="95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5"/>
      <c r="H104" s="95"/>
      <c r="I104" s="11"/>
      <c r="J104" s="11"/>
      <c r="K104" s="11"/>
      <c r="L104" s="11"/>
      <c r="M104" s="11"/>
      <c r="N104" s="6"/>
      <c r="O104" s="6"/>
      <c r="P104" s="6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</sheetData>
  <sheetProtection algorithmName="SHA-512" hashValue="eqnu3e9cOy8rWMJlM3fnLz20pfzbDHrIjqdxY++r+40enrqlmhrtpbSodPaVWExbWmhI9jrl/1qN72qpZY247A==" saltValue="fOrfF/L6AEVZtpIcRKKo4A==" spinCount="100000" sheet="1" objects="1" scenarios="1"/>
  <mergeCells count="22">
    <mergeCell ref="U7:U9"/>
    <mergeCell ref="V8:V9"/>
    <mergeCell ref="M7:M9"/>
    <mergeCell ref="N7:N9"/>
    <mergeCell ref="B18:G18"/>
    <mergeCell ref="R18:T18"/>
    <mergeCell ref="B17:I17"/>
    <mergeCell ref="R17:T17"/>
    <mergeCell ref="B1:D1"/>
    <mergeCell ref="G5:H5"/>
    <mergeCell ref="I7:I9"/>
    <mergeCell ref="J7:J9"/>
    <mergeCell ref="K7:K9"/>
    <mergeCell ref="O7:O9"/>
    <mergeCell ref="L7:L9"/>
    <mergeCell ref="I13:I15"/>
    <mergeCell ref="J13:J15"/>
    <mergeCell ref="K13:K15"/>
    <mergeCell ref="M13:M15"/>
    <mergeCell ref="N13:N15"/>
    <mergeCell ref="O13:O15"/>
    <mergeCell ref="L13:L15"/>
  </mergeCells>
  <conditionalFormatting sqref="D7:D15 B7:B15">
    <cfRule type="containsBlanks" dxfId="15" priority="60">
      <formula>LEN(TRIM(B7))=0</formula>
    </cfRule>
  </conditionalFormatting>
  <conditionalFormatting sqref="B7:B15">
    <cfRule type="cellIs" dxfId="14" priority="57" operator="greaterThanOrEqual">
      <formula>1</formula>
    </cfRule>
  </conditionalFormatting>
  <conditionalFormatting sqref="T7:T15">
    <cfRule type="cellIs" dxfId="13" priority="44" operator="equal">
      <formula>"VYHOVUJE"</formula>
    </cfRule>
  </conditionalFormatting>
  <conditionalFormatting sqref="T7:T15">
    <cfRule type="cellIs" dxfId="12" priority="43" operator="equal">
      <formula>"NEVYHOVUJE"</formula>
    </cfRule>
  </conditionalFormatting>
  <conditionalFormatting sqref="G7:G15 R7:R15">
    <cfRule type="containsBlanks" dxfId="11" priority="37">
      <formula>LEN(TRIM(G7))=0</formula>
    </cfRule>
  </conditionalFormatting>
  <conditionalFormatting sqref="G7:G15 R7:R15">
    <cfRule type="notContainsBlanks" dxfId="10" priority="35">
      <formula>LEN(TRIM(G7))&gt;0</formula>
    </cfRule>
  </conditionalFormatting>
  <conditionalFormatting sqref="G7:G15 R7:R15">
    <cfRule type="notContainsBlanks" dxfId="9" priority="34">
      <formula>LEN(TRIM(G7))&gt;0</formula>
    </cfRule>
  </conditionalFormatting>
  <conditionalFormatting sqref="G7:G15">
    <cfRule type="notContainsBlanks" dxfId="8" priority="33">
      <formula>LEN(TRIM(G7))&gt;0</formula>
    </cfRule>
  </conditionalFormatting>
  <conditionalFormatting sqref="H7:H9">
    <cfRule type="containsBlanks" dxfId="7" priority="8">
      <formula>LEN(TRIM(H7))=0</formula>
    </cfRule>
  </conditionalFormatting>
  <conditionalFormatting sqref="H7:H9">
    <cfRule type="notContainsBlanks" dxfId="6" priority="7">
      <formula>LEN(TRIM(H7))&gt;0</formula>
    </cfRule>
  </conditionalFormatting>
  <conditionalFormatting sqref="H7:H9">
    <cfRule type="notContainsBlanks" dxfId="5" priority="6">
      <formula>LEN(TRIM(H7))&gt;0</formula>
    </cfRule>
  </conditionalFormatting>
  <conditionalFormatting sqref="H7:H9">
    <cfRule type="notContainsBlanks" dxfId="4" priority="5">
      <formula>LEN(TRIM(H7))&gt;0</formula>
    </cfRule>
  </conditionalFormatting>
  <conditionalFormatting sqref="H10:H15">
    <cfRule type="containsBlanks" dxfId="3" priority="4">
      <formula>LEN(TRIM(H10))=0</formula>
    </cfRule>
  </conditionalFormatting>
  <conditionalFormatting sqref="H10:H15">
    <cfRule type="notContainsBlanks" dxfId="2" priority="3">
      <formula>LEN(TRIM(H10))&gt;0</formula>
    </cfRule>
  </conditionalFormatting>
  <conditionalFormatting sqref="H10:H15">
    <cfRule type="notContainsBlanks" dxfId="1" priority="2">
      <formula>LEN(TRIM(H10))&gt;0</formula>
    </cfRule>
  </conditionalFormatting>
  <conditionalFormatting sqref="H10:H15">
    <cfRule type="notContainsBlanks" dxfId="0" priority="1">
      <formula>LEN(TRIM(H10))&gt;0</formula>
    </cfRule>
  </conditionalFormatting>
  <dataValidations count="2">
    <dataValidation type="list" allowBlank="1" showInputMessage="1" showErrorMessage="1" sqref="J7 J10:J13" xr:uid="{2C232DFB-2DA6-4061-8135-85D351E85ED9}">
      <formula1>"ANO,NE"</formula1>
    </dataValidation>
    <dataValidation type="list" showInputMessage="1" showErrorMessage="1" sqref="E7:E15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V10:V15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2021-09-23T09:23:02Z</cp:lastPrinted>
  <dcterms:created xsi:type="dcterms:W3CDTF">2014-03-05T12:43:32Z</dcterms:created>
  <dcterms:modified xsi:type="dcterms:W3CDTF">2021-10-12T05:49:47Z</dcterms:modified>
</cp:coreProperties>
</file>