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D:\O\VT\119\"/>
    </mc:Choice>
  </mc:AlternateContent>
  <xr:revisionPtr revIDLastSave="0" documentId="13_ncr:1_{DD8B4017-F005-4C2E-B3C5-DF6CE7ED00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technika'!$B$6:$V$9</definedName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9" i="1" l="1"/>
  <c r="T9" i="1"/>
  <c r="P9" i="1"/>
  <c r="S8" i="1" l="1"/>
  <c r="T8" i="1"/>
  <c r="P8" i="1"/>
  <c r="P7" i="1" l="1"/>
  <c r="Q12" i="1" s="1"/>
  <c r="S7" i="1" l="1"/>
  <c r="R12" i="1" s="1"/>
  <c r="T7" i="1"/>
</calcChain>
</file>

<file path=xl/sharedStrings.xml><?xml version="1.0" encoding="utf-8"?>
<sst xmlns="http://schemas.openxmlformats.org/spreadsheetml/2006/main" count="58" uniqueCount="45">
  <si>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</si>
  <si>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</si>
  <si>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</si>
  <si>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</si>
  <si>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</si>
  <si>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</si>
  <si>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</si>
  <si>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</si>
  <si>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</si>
  <si>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</si>
  <si>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</si>
  <si>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</si>
  <si>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</si>
  <si>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</si>
  <si>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</si>
  <si>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</si>
  <si>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</si>
  <si>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</si>
  <si>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</si>
  <si>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</si>
  <si>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</si>
  <si>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</si>
  <si>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</si>
  <si>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</si>
  <si>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</si>
  <si>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</si>
  <si>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</si>
  <si>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</si>
  <si>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</si>
  <si>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</si>
  <si>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119 - 2021 </t>
  </si>
  <si>
    <t>Pokud financováno z projektových prostředků, pak ŘEŠITEL uvede: NÁZEV A ČÍSLO DOTAČNÍHO PROJEKTU</t>
  </si>
  <si>
    <t xml:space="preserve">Šmídl, UN 558, Beneš, UC 435, 2xF2 </t>
  </si>
  <si>
    <t>Ing. Jaroslav Šebesta, 
Tel.: 37763 2131</t>
  </si>
  <si>
    <t>Technická 8, 
301 00 Plzeň,
Fakulta aplikovaných věd - NTIS,
místnost UC 431</t>
  </si>
  <si>
    <t>Notebook 15,6"</t>
  </si>
  <si>
    <t>Řezáčková, UN 557, 1x F2</t>
  </si>
  <si>
    <t>Stolní počítač</t>
  </si>
  <si>
    <t>Procesor: architektura x86-64, výrobní proces max. 7 nm, min. 12 fyzických jader / 24 vláken.
Výkon procesoru min. 38 000 bodů v CPU benchmarku PassMark dostupného na adrese https://www.cpubenchmark.net/high_end_cpus.html, podpora až 128GB RAM.
Velký chladič vhodný pro dlouhodobé zatížení, pasivní blok, s technologií heatpipe, kompatibilní s vybraným procesorem.
Základní deska s performance chipsetem a min. následujícími paremetry: 
  2x M.2 NVMe SSD interface (alespoň jeden typu PCIe 4.0), min. 6x USB 3.1 (min. 1 x USB-C), min. 4 sloty pro DDR4 min. 3200MHz, 
   podpora až 128GB, PCIe 4.0 slot x16 pro grafickou kartu, min. GLAN.
Operační pamět: set 2 x 32GB (64GB), min. DDR4 3200 MHz.
Zdroj: min. 750W, účinnost min. 80 Plus Bronze, modular.
Skříň: formát tower nebo bigtower, s tlumenim hluku, neprosklená, prachove filty, zdroj umístěný na spodku skříně, podpora ATX standard, osazeny min. dva tiché ventilátory alespoň 120mm, na čelním panelu výstup na audio a USB.
Disk: M2.SSD NVMe, kapacita min. 500GB, rychlost čtení/zápis min. 3200/1800 MB/s.
Grafická karta: CUDA compute capability min. 8.5 a vyšší, min. 8GB GDDR6, min 3x DisplayPort.</t>
  </si>
  <si>
    <t>do 23.12.2021</t>
  </si>
  <si>
    <t>Zítka, UN 625, 1xF2.
2xF2 (1x Fremund; 1x Polák)</t>
  </si>
  <si>
    <r>
      <t>Display 15,6", IPS min. fullHD 1920x1080, obnovovací frekvence min. 144Hz.
Procesor min. 8 jader, skóre minimálně 21 150 podle</t>
    </r>
    <r>
      <rPr>
        <i/>
        <sz val="11"/>
        <color theme="1"/>
        <rFont val="Calibri"/>
        <family val="2"/>
        <charset val="238"/>
        <scheme val="minor"/>
      </rPr>
      <t xml:space="preserve"> https://www.cpubenchmark.net/high_end_cpus.html</t>
    </r>
    <r>
      <rPr>
        <sz val="11"/>
        <color theme="1"/>
        <rFont val="Calibri"/>
        <family val="2"/>
        <charset val="238"/>
        <scheme val="minor"/>
      </rPr>
      <t>.
GPU minimálně 8GB dedikované grafické paměti, skóre minimálně 14 500 podle</t>
    </r>
    <r>
      <rPr>
        <i/>
        <sz val="11"/>
        <color theme="1"/>
        <rFont val="Calibri"/>
        <family val="2"/>
        <charset val="238"/>
        <scheme val="minor"/>
      </rPr>
      <t xml:space="preserve"> https://www.videocardbenchmark.net/high_end_gpus.html</t>
    </r>
    <r>
      <rPr>
        <sz val="11"/>
        <color theme="1"/>
        <rFont val="Calibri"/>
        <family val="2"/>
        <charset val="238"/>
        <scheme val="minor"/>
      </rPr>
      <t>, podmínkou CUDA compute capability min. 8.6.
Úložiště SSD  min. 1000GB.
Min. 16GB operační paměti RAM DDR4.
Operační systém Windows 10 nebo 11 - OS Windows požadujeme z důvodu kompatibility s interními aplikacemi ZČU (Stag, Magion,...).
Min. 2x USB typ A verze 3.
Min. 1x USB typ C verze 3.2.
Bluetooth min. verze 5.0; 1x RJ-45 Ethernet konektor.
Podsvícení klávesnice.
Min. 1x HDMI, WiFi verze min 5.</t>
    </r>
  </si>
  <si>
    <r>
      <t xml:space="preserve">Display 15,6", IPS min. fullHD 1920x1080, obnovovací frekvence min. 144Hz.
Procesor min. 8 jader, skóre minimálně 21 150 podle https://www.cpubenchmark.net/high_end_cpus.html.
GPU minimálně 8GB dedikované grafické paměti, skóre minimálně 14 500 podle https://www.videocardbenchmark.net/high_end_gpus.html, podmínkou CUDA compute capability min. 8.6.
Úložiště SSD  min. 1000GB.
Min. 16GB operační paměti RAM DDR4.
Operační systém Windows 10 nebo 11 - OS Windows požadujeme z důvodu kompatibility s interními aplikacemi ZČU (Stag, Magion,...).
Min. 2x USB typ A verze 3.
Min. 1x USB typ C verze 3.2.
Bluetooth min. verze 5.0; 1x RJ-45 Ethernet konektor.
Podsvícení klávesnice.
Min. 1x HDMI, WiFi verze min 5.
</t>
    </r>
    <r>
      <rPr>
        <i/>
        <sz val="11"/>
        <color theme="1"/>
        <rFont val="Calibri"/>
        <family val="2"/>
        <charset val="238"/>
        <scheme val="minor"/>
      </rPr>
      <t xml:space="preserve">
Pozn.: popis položky shodný s pol.č. 1 - rozdělení z důvodu samostatné faktury.</t>
    </r>
  </si>
  <si>
    <r>
      <t>Odkaz na splnění požadavku Energy star nebo TCO Certified,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</si>
  <si>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   * Pro elektronické displeje včetně televizorů, počítačové monitory a digitální informační displeje nutno doložit energetický štítek (příloha nabídky).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</si>
</sst>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11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9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/>
    <xf numFmtId="0" fontId="16" fillId="0" borderId="0" xfId="0" applyFont="1" applyAlignment="1">
      <alignment vertical="center" wrapText="1"/>
    </xf>
    <xf numFmtId="0" fontId="0" fillId="0" borderId="0" xfId="0" applyFill="1" applyBorder="1"/>
    <xf numFmtId="0" fontId="19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5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center" vertical="center" wrapText="1"/>
    </xf>
    <xf numFmtId="3" fontId="0" fillId="7" borderId="15" xfId="0" applyNumberForma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26" fillId="0" borderId="0" xfId="2" applyFont="1" applyAlignment="1">
      <alignment horizontal="left" vertical="center" wrapText="1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 applyProtection="1">
      <alignment horizontal="left" vertical="center" wrapText="1" inden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left" vertical="center" wrapText="1" inden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left" vertical="center" wrapText="1" indent="1"/>
      <protection locked="0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164" fontId="1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3384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3222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4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3219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8466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5444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8466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1981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1880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2146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5078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1979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1979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1879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1906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5437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1976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8466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4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8466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5444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8466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1981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1880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2146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1979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1979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1879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1906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5437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8466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8466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5444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8466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1981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1880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2146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1979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1979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1879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1906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5437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8466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8466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5444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1884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8466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1981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1880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2844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2844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1906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5437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8466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8466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5444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8466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1981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1880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2146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5078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1879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1906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5437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8466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5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91440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1901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2150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8466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2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2146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1493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6555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3384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2147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1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3385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3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8466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1344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6556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1492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1341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1905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2147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8466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3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3173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3173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1493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2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3384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1824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2146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1904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91440</xdr:colOff>
      <xdr:row>77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3173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47958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429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8466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1884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8466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1981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2146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1879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1906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8466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1881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1881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1980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5077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1492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3461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1886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1974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2835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2835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1881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5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1978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0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1883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3386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1883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427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157321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47958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47958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8466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1884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8466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1981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2146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1879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1906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8466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157321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157321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8466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5444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8466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1981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1880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2146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1979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1879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47958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429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157321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47958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429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157321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47958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429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8466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1884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8466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1981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2146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1879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1906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8466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1881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1881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1980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5077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1492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3461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1886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1974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2835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2835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1881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5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1978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0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1883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3386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1883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131790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157321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47958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45275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223220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40341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6724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0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2173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3459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3463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4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6724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5076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3464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0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6719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6724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8466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2147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6723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6721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3386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3464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3460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6724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3385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6721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3463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3465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3465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6720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6723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3385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3385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6724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3385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2174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1492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47958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9406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8466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1884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8466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2176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2146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6720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1879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1976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8466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2173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6723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1980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3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2172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1492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3461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1886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1974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2177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2835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2835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1881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5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1978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0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1883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3386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131791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157321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64" zoomScaleNormal="64" workbookViewId="0">
      <selection activeCell="F7" sqref="F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160.28515625" style="1" customWidth="1"/>
    <col min="7" max="7" width="29.7109375" style="4" bestFit="1" customWidth="1"/>
    <col min="8" max="8" width="20.85546875" style="4" bestFit="1" customWidth="1"/>
    <col min="9" max="9" width="20.7109375" style="4" bestFit="1" customWidth="1"/>
    <col min="10" max="10" width="14.28515625" style="1" bestFit="1" customWidth="1"/>
    <col min="11" max="11" width="28.42578125" style="5" hidden="1" customWidth="1"/>
    <col min="12" max="12" width="32.7109375" style="5" hidden="1" customWidth="1"/>
    <col min="13" max="13" width="28.28515625" style="5" customWidth="1"/>
    <col min="14" max="14" width="38.28515625" style="4" customWidth="1"/>
    <col min="15" max="15" width="28.7109375" style="4" customWidth="1"/>
    <col min="16" max="16" width="17.14062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" style="5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97" t="s">
        <v>30</v>
      </c>
      <c r="C1" s="98"/>
      <c r="D1" s="98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93"/>
      <c r="E3" s="93"/>
      <c r="F3" s="93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93"/>
      <c r="E4" s="93"/>
      <c r="F4" s="93"/>
      <c r="G4" s="93"/>
      <c r="H4" s="9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99" t="s">
        <v>2</v>
      </c>
      <c r="H5" s="100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43</v>
      </c>
      <c r="I6" s="40" t="s">
        <v>16</v>
      </c>
      <c r="J6" s="39" t="s">
        <v>17</v>
      </c>
      <c r="K6" s="39" t="s">
        <v>31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94" t="s">
        <v>7</v>
      </c>
      <c r="T6" s="44" t="s">
        <v>8</v>
      </c>
      <c r="U6" s="41" t="s">
        <v>22</v>
      </c>
      <c r="V6" s="41" t="s">
        <v>23</v>
      </c>
    </row>
    <row r="7" spans="1:22" ht="243" customHeight="1" thickTop="1" thickBot="1" x14ac:dyDescent="0.3">
      <c r="A7" s="20"/>
      <c r="B7" s="91">
        <v>1</v>
      </c>
      <c r="C7" s="48" t="s">
        <v>35</v>
      </c>
      <c r="D7" s="49">
        <v>2</v>
      </c>
      <c r="E7" s="50" t="s">
        <v>29</v>
      </c>
      <c r="F7" s="95" t="s">
        <v>41</v>
      </c>
      <c r="G7" s="110"/>
      <c r="H7" s="111"/>
      <c r="I7" s="58" t="s">
        <v>26</v>
      </c>
      <c r="J7" s="75" t="s">
        <v>27</v>
      </c>
      <c r="K7" s="51"/>
      <c r="L7" s="52"/>
      <c r="M7" s="73" t="s">
        <v>33</v>
      </c>
      <c r="N7" s="109" t="s">
        <v>34</v>
      </c>
      <c r="O7" s="53">
        <v>60</v>
      </c>
      <c r="P7" s="54">
        <f>D7*Q7</f>
        <v>76000</v>
      </c>
      <c r="Q7" s="55">
        <v>38000</v>
      </c>
      <c r="R7" s="116"/>
      <c r="S7" s="56">
        <f>D7*R7</f>
        <v>0</v>
      </c>
      <c r="T7" s="57" t="str">
        <f t="shared" ref="T7" si="0">IF(ISNUMBER(R7), IF(R7&gt;Q7,"NEVYHOVUJE","VYHOVUJE")," ")</f>
        <v xml:space="preserve"> </v>
      </c>
      <c r="U7" s="70" t="s">
        <v>32</v>
      </c>
      <c r="V7" s="50" t="s">
        <v>11</v>
      </c>
    </row>
    <row r="8" spans="1:22" ht="267.75" customHeight="1" thickBot="1" x14ac:dyDescent="0.3">
      <c r="A8" s="20"/>
      <c r="B8" s="92">
        <v>2</v>
      </c>
      <c r="C8" s="59" t="s">
        <v>35</v>
      </c>
      <c r="D8" s="60">
        <v>3</v>
      </c>
      <c r="E8" s="61" t="s">
        <v>29</v>
      </c>
      <c r="F8" s="96" t="s">
        <v>42</v>
      </c>
      <c r="G8" s="112"/>
      <c r="H8" s="113"/>
      <c r="I8" s="71" t="s">
        <v>26</v>
      </c>
      <c r="J8" s="62" t="s">
        <v>27</v>
      </c>
      <c r="K8" s="63"/>
      <c r="L8" s="64"/>
      <c r="M8" s="74" t="s">
        <v>33</v>
      </c>
      <c r="N8" s="72" t="s">
        <v>34</v>
      </c>
      <c r="O8" s="65">
        <v>60</v>
      </c>
      <c r="P8" s="66">
        <f>D8*Q8</f>
        <v>105000</v>
      </c>
      <c r="Q8" s="67">
        <v>35000</v>
      </c>
      <c r="R8" s="117"/>
      <c r="S8" s="68">
        <f>D8*R8</f>
        <v>0</v>
      </c>
      <c r="T8" s="69" t="str">
        <f t="shared" ref="T8" si="1">IF(ISNUMBER(R8), IF(R8&gt;Q8,"NEVYHOVUJE","VYHOVUJE")," ")</f>
        <v xml:space="preserve"> </v>
      </c>
      <c r="U8" s="90" t="s">
        <v>40</v>
      </c>
      <c r="V8" s="61" t="s">
        <v>11</v>
      </c>
    </row>
    <row r="9" spans="1:22" ht="249" customHeight="1" thickBot="1" x14ac:dyDescent="0.3">
      <c r="A9" s="20"/>
      <c r="B9" s="76">
        <v>3</v>
      </c>
      <c r="C9" s="77" t="s">
        <v>37</v>
      </c>
      <c r="D9" s="78">
        <v>1</v>
      </c>
      <c r="E9" s="79" t="s">
        <v>29</v>
      </c>
      <c r="F9" s="89" t="s">
        <v>38</v>
      </c>
      <c r="G9" s="114"/>
      <c r="H9" s="115"/>
      <c r="I9" s="80" t="s">
        <v>26</v>
      </c>
      <c r="J9" s="80" t="s">
        <v>27</v>
      </c>
      <c r="K9" s="81"/>
      <c r="L9" s="88"/>
      <c r="M9" s="82" t="s">
        <v>33</v>
      </c>
      <c r="N9" s="82" t="s">
        <v>34</v>
      </c>
      <c r="O9" s="83" t="s">
        <v>39</v>
      </c>
      <c r="P9" s="84">
        <f>D9*Q9</f>
        <v>49500</v>
      </c>
      <c r="Q9" s="85">
        <v>49500</v>
      </c>
      <c r="R9" s="118"/>
      <c r="S9" s="86">
        <f>D9*R9</f>
        <v>0</v>
      </c>
      <c r="T9" s="87" t="str">
        <f t="shared" ref="T9" si="2">IF(ISNUMBER(R9), IF(R9&gt;Q9,"NEVYHOVUJE","VYHOVUJE")," ")</f>
        <v xml:space="preserve"> </v>
      </c>
      <c r="U9" s="79" t="s">
        <v>36</v>
      </c>
      <c r="V9" s="79" t="s">
        <v>12</v>
      </c>
    </row>
    <row r="10" spans="1:22" ht="17.45" customHeight="1" thickTop="1" thickBot="1" x14ac:dyDescent="0.3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" customHeight="1" thickTop="1" thickBot="1" x14ac:dyDescent="0.3">
      <c r="B11" s="105" t="s">
        <v>28</v>
      </c>
      <c r="C11" s="105"/>
      <c r="D11" s="105"/>
      <c r="E11" s="105"/>
      <c r="F11" s="105"/>
      <c r="G11" s="105"/>
      <c r="H11" s="105"/>
      <c r="I11" s="105"/>
      <c r="J11" s="21"/>
      <c r="K11" s="21"/>
      <c r="L11" s="7"/>
      <c r="M11" s="7"/>
      <c r="N11" s="7"/>
      <c r="O11" s="22"/>
      <c r="P11" s="22"/>
      <c r="Q11" s="23" t="s">
        <v>9</v>
      </c>
      <c r="R11" s="106" t="s">
        <v>10</v>
      </c>
      <c r="S11" s="107"/>
      <c r="T11" s="108"/>
      <c r="U11" s="24"/>
      <c r="V11" s="25"/>
    </row>
    <row r="12" spans="1:22" ht="43.15" customHeight="1" thickTop="1" thickBot="1" x14ac:dyDescent="0.3">
      <c r="B12" s="101" t="s">
        <v>44</v>
      </c>
      <c r="C12" s="101"/>
      <c r="D12" s="101"/>
      <c r="E12" s="101"/>
      <c r="F12" s="101"/>
      <c r="G12" s="101"/>
      <c r="I12" s="26"/>
      <c r="L12" s="9"/>
      <c r="M12" s="9"/>
      <c r="N12" s="9"/>
      <c r="O12" s="27"/>
      <c r="P12" s="27"/>
      <c r="Q12" s="28">
        <f>SUM(P7:P9)</f>
        <v>230500</v>
      </c>
      <c r="R12" s="102">
        <f>SUM(S7:S9)</f>
        <v>0</v>
      </c>
      <c r="S12" s="103"/>
      <c r="T12" s="104"/>
    </row>
    <row r="13" spans="1:22" ht="15.75" thickTop="1" x14ac:dyDescent="0.25">
      <c r="H13" s="93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7"/>
      <c r="C14" s="47"/>
      <c r="D14" s="47"/>
      <c r="E14" s="47"/>
      <c r="F14" s="47"/>
      <c r="G14" s="93"/>
      <c r="H14" s="93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7"/>
      <c r="C15" s="47"/>
      <c r="D15" s="47"/>
      <c r="E15" s="47"/>
      <c r="F15" s="47"/>
      <c r="G15" s="93"/>
      <c r="H15" s="93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7"/>
      <c r="C16" s="47"/>
      <c r="D16" s="47"/>
      <c r="E16" s="47"/>
      <c r="F16" s="47"/>
      <c r="G16" s="93"/>
      <c r="H16" s="93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93"/>
      <c r="H17" s="93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93"/>
      <c r="H19" s="9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93"/>
      <c r="H20" s="93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93"/>
      <c r="H21" s="93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93"/>
      <c r="H22" s="9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93"/>
      <c r="H23" s="93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93"/>
      <c r="H24" s="9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93"/>
      <c r="H25" s="9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93"/>
      <c r="H26" s="9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93"/>
      <c r="H27" s="9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93"/>
      <c r="H28" s="9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93"/>
      <c r="H29" s="9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93"/>
      <c r="H30" s="9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93"/>
      <c r="H31" s="9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93"/>
      <c r="H32" s="9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93"/>
      <c r="H33" s="9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93"/>
      <c r="H34" s="9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93"/>
      <c r="H35" s="9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93"/>
      <c r="H36" s="9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93"/>
      <c r="H37" s="9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93"/>
      <c r="H38" s="9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93"/>
      <c r="H39" s="9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93"/>
      <c r="H40" s="9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93"/>
      <c r="H41" s="9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93"/>
      <c r="H42" s="9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93"/>
      <c r="H43" s="9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93"/>
      <c r="H44" s="9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93"/>
      <c r="H45" s="9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93"/>
      <c r="H46" s="9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93"/>
      <c r="H47" s="9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93"/>
      <c r="H48" s="9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93"/>
      <c r="H49" s="9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93"/>
      <c r="H50" s="9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93"/>
      <c r="H51" s="9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93"/>
      <c r="H52" s="9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93"/>
      <c r="H53" s="9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93"/>
      <c r="H54" s="9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93"/>
      <c r="H55" s="9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93"/>
      <c r="H56" s="9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93"/>
      <c r="H57" s="9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93"/>
      <c r="H58" s="9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93"/>
      <c r="H59" s="9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93"/>
      <c r="H60" s="9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93"/>
      <c r="H61" s="9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93"/>
      <c r="H62" s="9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93"/>
      <c r="H63" s="9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93"/>
      <c r="H64" s="9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93"/>
      <c r="H65" s="9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93"/>
      <c r="H66" s="9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93"/>
      <c r="H67" s="9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93"/>
      <c r="H68" s="9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93"/>
      <c r="H69" s="9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93"/>
      <c r="H70" s="9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93"/>
      <c r="H71" s="9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93"/>
      <c r="H72" s="9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93"/>
      <c r="H73" s="9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93"/>
      <c r="H74" s="9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93"/>
      <c r="H75" s="9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93"/>
      <c r="H76" s="9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93"/>
      <c r="H77" s="9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93"/>
      <c r="H78" s="9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93"/>
      <c r="H79" s="9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93"/>
      <c r="H80" s="9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93"/>
      <c r="H81" s="9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93"/>
      <c r="H82" s="9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93"/>
      <c r="H83" s="9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93"/>
      <c r="H84" s="9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93"/>
      <c r="H85" s="9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93"/>
      <c r="H86" s="9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93"/>
      <c r="H87" s="9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93"/>
      <c r="H88" s="9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93"/>
      <c r="H89" s="9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93"/>
      <c r="H90" s="9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93"/>
      <c r="H91" s="9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93"/>
      <c r="H92" s="9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93"/>
      <c r="H93" s="9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93"/>
      <c r="H94" s="9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93"/>
      <c r="H95" s="9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93"/>
      <c r="H96" s="93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93"/>
      <c r="H97" s="93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93"/>
      <c r="H98" s="93"/>
      <c r="I98" s="11"/>
      <c r="J98" s="11"/>
      <c r="K98" s="11"/>
      <c r="L98" s="11"/>
      <c r="M98" s="11"/>
      <c r="N98" s="6"/>
      <c r="O98" s="6"/>
      <c r="P98" s="6"/>
    </row>
    <row r="99" spans="3:19" ht="19.899999999999999" customHeight="1" x14ac:dyDescent="0.25">
      <c r="C99" s="5"/>
      <c r="E99" s="5"/>
      <c r="F99" s="5"/>
      <c r="J99" s="5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6fmodoeNlMBNFxU1mxlmBrVHilE3mZY2xDSUQQfzscbJbaGgwB5ini5/SSgyzvXftJFPyi3WYgIj06occ9t7CQ==" saltValue="JdQh2i//hKh1KUOmbpX3JQ==" spinCount="100000" sheet="1" objects="1" scenarios="1"/>
  <mergeCells count="6">
    <mergeCell ref="B1:D1"/>
    <mergeCell ref="G5:H5"/>
    <mergeCell ref="B12:G12"/>
    <mergeCell ref="R12:T12"/>
    <mergeCell ref="B11:I11"/>
    <mergeCell ref="R11:T11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T7:T9">
    <cfRule type="cellIs" dxfId="5" priority="36" operator="equal">
      <formula>"VYHOVUJE"</formula>
    </cfRule>
  </conditionalFormatting>
  <conditionalFormatting sqref="T7:T9">
    <cfRule type="cellIs" dxfId="4" priority="35" operator="equal">
      <formula>"NEVYHOVUJE"</formula>
    </cfRule>
  </conditionalFormatting>
  <conditionalFormatting sqref="G7:H7 G8:G9 R7:R9">
    <cfRule type="containsBlanks" dxfId="3" priority="29">
      <formula>LEN(TRIM(G7))=0</formula>
    </cfRule>
  </conditionalFormatting>
  <conditionalFormatting sqref="G7:H7 G8:G9 R7:R9">
    <cfRule type="notContainsBlanks" dxfId="2" priority="27">
      <formula>LEN(TRIM(G7))&gt;0</formula>
    </cfRule>
  </conditionalFormatting>
  <conditionalFormatting sqref="G7:H7 G8:G9 R7:R9">
    <cfRule type="notContainsBlanks" dxfId="1" priority="26">
      <formula>LEN(TRIM(G7))&gt;0</formula>
    </cfRule>
  </conditionalFormatting>
  <conditionalFormatting sqref="G7:H7 G8:G9">
    <cfRule type="notContainsBlanks" dxfId="0" priority="25">
      <formula>LEN(TRIM(G7))&gt;0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allowBlank="1" showInputMessage="1" showErrorMessage="1" sqref="J9 J8" xr:uid="{2C232DFB-2DA6-4061-8135-85D351E85ED9}">
      <formula1>"ANO,NE"</formula1>
    </dataValidation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2021-09-20T11:14:00Z</cp:lastPrinted>
  <dcterms:created xsi:type="dcterms:W3CDTF">2014-03-05T12:43:32Z</dcterms:created>
  <dcterms:modified xsi:type="dcterms:W3CDTF">2021-10-04T08:29:56Z</dcterms:modified>
</cp:coreProperties>
</file>