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41\1 výzva\"/>
    </mc:Choice>
  </mc:AlternateContent>
  <xr:revisionPtr revIDLastSave="0" documentId="13_ncr:1_{4260D7E2-E702-4DC1-BC1A-5772D2BC10A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<sst xmlns="http://schemas.openxmlformats.org/spreadsheetml/2006/main" count="38" uniqueCount="37">
  <si>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</si>
  <si>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</si>
  <si>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</si>
  <si>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</si>
  <si>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</si>
  <si>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</si>
  <si>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</si>
  <si>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</si>
  <si>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</si>
  <si>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</si>
  <si>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</si>
  <si>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</si>
  <si>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</si>
  <si>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</si>
  <si>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</si>
  <si>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</si>
  <si>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</si>
  <si>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</si>
  <si>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</si>
  <si>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</si>
  <si>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</si>
  <si>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</si>
  <si>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</si>
  <si>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</si>
  <si>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</si>
  <si>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</si>
  <si>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</si>
  <si>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</si>
  <si>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</si>
  <si>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</si>
  <si>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</si>
  <si>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</si>
  <si>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041 - 2021 (kompatibilní)</t>
  </si>
  <si>
    <t>Toner do tiskárny  OKI MB451 - černý</t>
  </si>
  <si>
    <t xml:space="preserve">Originální, nebo kompatibilní toner splňující podmínky certifikátu STMC. 
Minimální výtěžnost při 5% pokrytí 2 500 stran A4. </t>
  </si>
  <si>
    <t>NTIS - Ing. Jaroslav Šebesta, 
Tel.: 37763 2131,
E-mail: sebesta@kky.zcu.cz</t>
  </si>
  <si>
    <t>Technická 8, 
301 00 Plzeň, 
Fakulta aplikovaných věd - NTIS,
místnost UC 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</si>
</sst>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6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7"/>
  <sheetViews>
    <sheetView tabSelected="1" topLeftCell="E1" zoomScale="73" zoomScaleNormal="73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7.85546875" style="1" customWidth="1"/>
    <col min="4" max="4" width="9.7109375" style="2" bestFit="1" customWidth="1"/>
    <col min="5" max="5" width="9" style="3" bestFit="1" customWidth="1"/>
    <col min="6" max="6" width="75.1406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2.28515625" style="5" hidden="1" customWidth="1"/>
    <col min="12" max="12" width="32.28515625" style="5" customWidth="1"/>
    <col min="13" max="13" width="48.710937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66" t="s">
        <v>32</v>
      </c>
      <c r="C1" s="66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31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42" t="s">
        <v>8</v>
      </c>
      <c r="S6" s="42" t="s">
        <v>9</v>
      </c>
      <c r="T6" s="38" t="s">
        <v>24</v>
      </c>
      <c r="U6" s="38" t="s">
        <v>25</v>
      </c>
    </row>
    <row r="7" spans="2:21" ht="136.5" customHeight="1" thickTop="1" thickBot="1" x14ac:dyDescent="0.3">
      <c r="B7" s="44">
        <v>1</v>
      </c>
      <c r="C7" s="55" t="s">
        <v>33</v>
      </c>
      <c r="D7" s="45">
        <v>1</v>
      </c>
      <c r="E7" s="46" t="s">
        <v>15</v>
      </c>
      <c r="F7" s="55" t="s">
        <v>34</v>
      </c>
      <c r="G7" s="67"/>
      <c r="H7" s="47" t="s">
        <v>29</v>
      </c>
      <c r="I7" s="48" t="s">
        <v>26</v>
      </c>
      <c r="J7" s="46" t="s">
        <v>30</v>
      </c>
      <c r="K7" s="49"/>
      <c r="L7" s="56" t="s">
        <v>35</v>
      </c>
      <c r="M7" s="56" t="s">
        <v>36</v>
      </c>
      <c r="N7" s="50">
        <v>14</v>
      </c>
      <c r="O7" s="51">
        <f>D7*P7</f>
        <v>1300</v>
      </c>
      <c r="P7" s="52">
        <v>1300</v>
      </c>
      <c r="Q7" s="68"/>
      <c r="R7" s="53">
        <f>D7*Q7</f>
        <v>0</v>
      </c>
      <c r="S7" s="54" t="str">
        <f t="shared" ref="S7" si="0">IF(ISNUMBER(Q7), IF(Q7&gt;P7,"NEVYHOVUJE","VYHOVUJE")," ")</f>
        <v xml:space="preserve"> </v>
      </c>
      <c r="T7" s="46"/>
      <c r="U7" s="46" t="s">
        <v>10</v>
      </c>
    </row>
    <row r="8" spans="2:21" ht="16.5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R8" s="36"/>
    </row>
    <row r="9" spans="2:21" ht="60.75" customHeight="1" thickTop="1" thickBot="1" x14ac:dyDescent="0.3">
      <c r="B9" s="57" t="s">
        <v>11</v>
      </c>
      <c r="C9" s="58"/>
      <c r="D9" s="58"/>
      <c r="E9" s="58"/>
      <c r="F9" s="58"/>
      <c r="G9" s="58"/>
      <c r="H9" s="41"/>
      <c r="I9" s="20"/>
      <c r="J9" s="20"/>
      <c r="K9" s="20"/>
      <c r="L9" s="9"/>
      <c r="M9" s="9"/>
      <c r="N9" s="21"/>
      <c r="O9" s="21"/>
      <c r="P9" s="22" t="s">
        <v>12</v>
      </c>
      <c r="Q9" s="59" t="s">
        <v>13</v>
      </c>
      <c r="R9" s="60"/>
      <c r="S9" s="61"/>
      <c r="T9" s="15"/>
      <c r="U9" s="23"/>
    </row>
    <row r="10" spans="2:21" ht="33" customHeight="1" thickTop="1" thickBot="1" x14ac:dyDescent="0.3">
      <c r="B10" s="62" t="s">
        <v>14</v>
      </c>
      <c r="C10" s="62"/>
      <c r="D10" s="62"/>
      <c r="E10" s="62"/>
      <c r="F10" s="62"/>
      <c r="G10" s="62"/>
      <c r="H10" s="43"/>
      <c r="I10" s="24"/>
      <c r="L10" s="8"/>
      <c r="M10" s="8"/>
      <c r="N10" s="25"/>
      <c r="O10" s="25"/>
      <c r="P10" s="26">
        <f>SUM(O7:O7)</f>
        <v>1300</v>
      </c>
      <c r="Q10" s="63">
        <f>SUM(R7:R7)</f>
        <v>0</v>
      </c>
      <c r="R10" s="64"/>
      <c r="S10" s="65"/>
    </row>
    <row r="11" spans="2:21" ht="14.25" customHeight="1" thickTop="1" x14ac:dyDescent="0.25"/>
    <row r="12" spans="2:21" ht="14.25" customHeight="1" x14ac:dyDescent="0.25"/>
    <row r="13" spans="2:21" ht="14.25" customHeight="1" x14ac:dyDescent="0.25"/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vlehnQVWb3G2wnxCppySnKvK7Cz3iw00w8rdAxK9elry2YRIurOVyQTf76rrs8f+2BRTLM/XmvHbq27LAIgzQQ==" saltValue="lAkh6dYt0FWp3ktQd9/n3g==" spinCount="100000" sheet="1" objects="1" scenarios="1"/>
  <mergeCells count="5">
    <mergeCell ref="B9:G9"/>
    <mergeCell ref="Q9:S9"/>
    <mergeCell ref="B10:G10"/>
    <mergeCell ref="Q10:S10"/>
    <mergeCell ref="B1:C1"/>
  </mergeCells>
  <conditionalFormatting sqref="B7 D7">
    <cfRule type="containsBlanks" dxfId="9" priority="57">
      <formula>LEN(TRIM(B7))=0</formula>
    </cfRule>
  </conditionalFormatting>
  <conditionalFormatting sqref="B7">
    <cfRule type="cellIs" dxfId="8" priority="52" operator="greaterThanOrEqual">
      <formula>1</formula>
    </cfRule>
  </conditionalFormatting>
  <conditionalFormatting sqref="S7">
    <cfRule type="cellIs" dxfId="7" priority="49" operator="equal">
      <formula>"VYHOVUJE"</formula>
    </cfRule>
  </conditionalFormatting>
  <conditionalFormatting sqref="S7">
    <cfRule type="cellIs" dxfId="6" priority="48" operator="equal">
      <formula>"NEVYHOVUJE"</formula>
    </cfRule>
  </conditionalFormatting>
  <conditionalFormatting sqref="Q7 G7">
    <cfRule type="containsBlanks" dxfId="5" priority="29">
      <formula>LEN(TRIM(G7))=0</formula>
    </cfRule>
  </conditionalFormatting>
  <conditionalFormatting sqref="Q7 G7">
    <cfRule type="notContainsBlanks" dxfId="4" priority="27">
      <formula>LEN(TRIM(G7))&gt;0</formula>
    </cfRule>
  </conditionalFormatting>
  <conditionalFormatting sqref="G7 Q7">
    <cfRule type="notContainsBlanks" dxfId="3" priority="26">
      <formula>LEN(TRIM(G7))&gt;0</formula>
    </cfRule>
  </conditionalFormatting>
  <conditionalFormatting sqref="G7">
    <cfRule type="notContainsBlanks" dxfId="2" priority="25">
      <formula>LEN(TRIM(G7))&gt;0</formula>
    </cfRule>
  </conditionalFormatting>
  <conditionalFormatting sqref="H7">
    <cfRule type="containsBlanks" dxfId="1" priority="7">
      <formula>LEN(TRIM(H7))=0</formula>
    </cfRule>
  </conditionalFormatting>
  <conditionalFormatting sqref="H7">
    <cfRule type="notContainsBlanks" dxfId="0" priority="8">
      <formula>LEN(TRIM(H7))&gt;0</formula>
    </cfRule>
  </conditionalFormatting>
  <dataValidations count="2">
    <dataValidation type="list" showInputMessage="1" showErrorMessage="1" sqref="H7 J7" xr:uid="{00000000-0002-0000-0000-000001000000}">
      <formula1>"ANO,NE"</formula1>
    </dataValidation>
    <dataValidation type="list" showInputMessage="1" showErrorMessage="1" sqref="E7" xr:uid="{00000000-0002-0000-0000-000000000000}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2021-09-20T04:12:49Z</cp:lastPrinted>
  <dcterms:created xsi:type="dcterms:W3CDTF">2014-03-05T12:43:32Z</dcterms:created>
  <dcterms:modified xsi:type="dcterms:W3CDTF">2021-09-20T07:54:45Z</dcterms:modified>
</cp:coreProperties>
</file>