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/>
  <mc:AlternateContent xmlns:mc="http://schemas.openxmlformats.org/markup-compatibility/2006">
    <mc:Choice Requires="x15">
      <x15ac:absPath xmlns:x15ac="http://schemas.microsoft.com/office/spreadsheetml/2010/11/ac" url="D:\O\AV\037\1 výzva\"/>
    </mc:Choice>
  </mc:AlternateContent>
  <xr:revisionPtr revIDLastSave="0" documentId="13_ncr:1_{8F26C7B0-5585-4C7B-9B6B-7B6951A81D7C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AVT!$B$1:$T$15</definedName>
  </definedNames>
  <calcPr calcId="191029"/>
</workbook>
</file>

<file path=xl/calcChain.xml><?xml version="1.0" encoding="utf-8"?>
<calcChain xmlns="http://schemas.openxmlformats.org/spreadsheetml/2006/main">
  <c r="S11" i="1" l="1"/>
  <c r="S12" i="1"/>
  <c r="P11" i="1"/>
  <c r="T12" i="1" l="1"/>
  <c r="T11" i="1"/>
  <c r="S10" i="1"/>
  <c r="T10" i="1"/>
  <c r="P10" i="1"/>
  <c r="T9" i="1" l="1"/>
  <c r="S9" i="1"/>
  <c r="P9" i="1" l="1"/>
  <c r="S8" i="1" l="1"/>
  <c r="T8" i="1"/>
  <c r="P8" i="1"/>
  <c r="P12" i="1"/>
  <c r="S7" i="1" l="1"/>
  <c r="R15" i="1" s="1"/>
  <c r="T7" i="1"/>
  <c r="P7" i="1"/>
  <c r="Q15" i="1" s="1"/>
</calcChain>
</file>

<file path=xl/sharedStrings.xml><?xml version="1.0" encoding="utf-8"?>
<sst xmlns="http://schemas.openxmlformats.org/spreadsheetml/2006/main" count="63" uniqueCount="54">
  <si>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</si>
  <si>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</si>
  <si>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</si>
  <si>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</si>
  <si>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</si>
  <si>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</si>
  <si>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</si>
  <si>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</si>
  <si>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</si>
  <si>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</si>
  <si>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</si>
  <si>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</si>
  <si>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</si>
  <si>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>32321200-1 - Audiovizuální přístroje</t>
  </si>
  <si>
    <t>32341000-5 - Mikrofony</t>
  </si>
  <si>
    <t>32342000-2 - Reproduktory</t>
  </si>
  <si>
    <t>32342100-3 - Hlavová sluchátka</t>
  </si>
  <si>
    <t>32342200-4 -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</si>
  <si>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</si>
  <si>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</si>
  <si>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</si>
  <si>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</si>
  <si>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</si>
  <si>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</si>
  <si>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</si>
  <si>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</si>
  <si>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</si>
  <si>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</si>
  <si>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</si>
  <si>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</si>
  <si>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</si>
  <si>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ks</t>
  </si>
  <si>
    <t>NE</t>
  </si>
  <si>
    <t>Pokud financováno z projektových prostředků, pak ŘEŠITEL uvede: NÁZEV A ČÍSLO DOTAČNÍHO PROJEKTU</t>
  </si>
  <si>
    <t>Příloha č. 2 Kupní smlouvy - technická specifikace
Audiovizuální technika (II.) 037 - 2021</t>
  </si>
  <si>
    <t>Aktivní bezdrátový reproduktor</t>
  </si>
  <si>
    <t>Univerzitní 22, 
301 00 Plzeň,
Fakulta ekonomická - Děkanát,
místnost UL 401b</t>
  </si>
  <si>
    <r>
      <t xml:space="preserve">Ing. Kamil Eckhardt,
Tel.: 37763 3006
</t>
    </r>
    <r>
      <rPr>
        <i/>
        <sz val="10"/>
        <color theme="1"/>
        <rFont val="Calibri"/>
        <family val="2"/>
        <charset val="238"/>
        <scheme val="minor"/>
      </rPr>
      <t>(pro Ing. Jelínkovou - KPM)</t>
    </r>
  </si>
  <si>
    <t>Provedení: samostatný reproduktor jednopásmový.
Rozhraní: AUX in 3,5mm, Bluetooth, NFC, USB.
Integrovaný mikrofon, podpora režimu handsfree.
Ovládací aplikace pro iOS i Android.
Možnost hlasového ovládání se Siri nebo Google Assistent.
Stupeň krytí: min. IPX5, odolnost proti vodě i nárazům.
Maximální výdrž baterie: min. 13h.
Hmotnost: max. 0,7kg.
Barva se preferuje černá.</t>
  </si>
  <si>
    <t>Bezdrátová sluchátka s mikrofonem, 
ANC a hlasovým asistentem</t>
  </si>
  <si>
    <t>Provedení: „špunty“ (zapuštěné v uších).
Konstrukce: uzavřená.
Mikrofon: ano, integrovaný.
Typ připojení: BlueTooth verze min. 5.0.
Funkce: Aktivní potlačení hluku (ANC), přijímání hovorů, přepínání skladeb, hlasový asistent.
True Wireless (nejsou nutné dráty pro sluchátka, ani pro dobíjecí pouzdro).
Odolnost min.: IPX4.
Dodání včetně dobíjecího pouzdra (!) a USB kabelu.
Pouzdro lze dobíjet i bezdrátovou dobíječkou.
Max. výdrž baterie vč. dobíjení z pouzdra: min. 24h.
Barva: bílá nebo alespoň světlá.
Hmotnost max. 5,5g.
Kompatibilní s telefony iPhone a tablety iPad.</t>
  </si>
  <si>
    <t>Prezenter</t>
  </si>
  <si>
    <t>Prezentér pro bezdrátové ovládání prezentací.
Integrované  laserové ukazovátko.
Účinný dosah minimálně 30 metrů.
Bezdrátová technologie 2,4 GHz.
Displej LCD, časovač, indikátor stavu baterie a úrovně signálu.
Integrované ovládací prvky prezentace.
Technologie plug-and-play.
Zařízení možné vypnout vypínačem.
Kompatibilní ze systémy windows 7 a windows 10.</t>
  </si>
  <si>
    <t>Klopový mikrofon</t>
  </si>
  <si>
    <t>Provedení: klopový mikrofon pro připojení k smart telefonu.
Technologie: kondenzátorový mikrofon s všesměrovou charakteristikou.
Připojení: konektor TRRS, 3,5mm, pozlacený.
Napájení: 2,7V přes TRRS z telefonu.
Frekvenční rozsah: od nejvýše 60 Hz do nejméně 18 kHz.
Maximální SPL (akustický tlak při max. 1% zkreslení): 110 dB.
SNR (odstup signálu od šumu): min. 67 dB.
Sensitivity (citlivost): min. -35 dB.
Výstupní impedance: min. 3000 Ohm.
S pěnovým popfiltrem, klipem pro uchycení a s pouzdrem.
Délka kabelu: min. 1 m.
Hmotnost max. 6 g.</t>
  </si>
  <si>
    <t>Ing. Martina Tršová,
Tel.: 37763 2061</t>
  </si>
  <si>
    <t>Technická 8, 
301 00 Plzeň,
Fakulta aplikovaných věd -
Nové technologie pro informační společnost,
místnost UN 608</t>
  </si>
  <si>
    <t>Webkamera k PC</t>
  </si>
  <si>
    <t xml:space="preserve"> Webkamera s rozlišením min. HD.</t>
  </si>
  <si>
    <t>Sluchátka k PC</t>
  </si>
  <si>
    <t xml:space="preserve">Kancelářská sluchátka s mikrofonem,  uzavřená konstrukce, USB-A.                        </t>
  </si>
  <si>
    <r>
      <t xml:space="preserve">Odkaz na  splnění požadavku
TCO Certified / Energy star 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</si>
  <si>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</si>
  <si>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Samostatná faktura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</si>
</sst>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</borders>
  <cellStyleXfs count="2">
    <xf numFmtId="0" fontId="0" fillId="0" borderId="0"/>
    <xf numFmtId="0" fontId="18" fillId="0" borderId="0"/>
  </cellStyleXfs>
  <cellXfs count="15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5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164" fontId="0" fillId="3" borderId="10" xfId="0" applyNumberFormat="1" applyFill="1" applyBorder="1" applyAlignment="1">
      <alignment horizontal="right" vertical="center" indent="1"/>
    </xf>
    <xf numFmtId="3" fontId="0" fillId="2" borderId="11" xfId="0" applyNumberForma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165" fontId="0" fillId="0" borderId="17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3" fillId="3" borderId="10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left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left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left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64" fontId="0" fillId="0" borderId="7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23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6" fillId="4" borderId="22" xfId="0" applyFont="1" applyFill="1" applyBorder="1" applyAlignment="1">
      <alignment horizontal="center" vertical="center" wrapText="1"/>
    </xf>
    <xf numFmtId="0" fontId="16" fillId="4" borderId="23" xfId="0" applyFont="1" applyFill="1" applyBorder="1" applyAlignment="1">
      <alignment horizontal="center" vertical="center" wrapText="1"/>
    </xf>
    <xf numFmtId="0" fontId="16" fillId="4" borderId="24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16" fillId="4" borderId="25" xfId="0" applyFont="1" applyFill="1" applyBorder="1" applyAlignment="1">
      <alignment horizontal="center" vertical="center" wrapText="1"/>
    </xf>
    <xf numFmtId="0" fontId="16" fillId="4" borderId="26" xfId="0" applyFont="1" applyFill="1" applyBorder="1" applyAlignment="1">
      <alignment horizontal="center" vertical="center" wrapText="1"/>
    </xf>
    <xf numFmtId="0" fontId="19" fillId="3" borderId="9" xfId="0" applyFont="1" applyFill="1" applyBorder="1" applyAlignment="1">
      <alignment horizontal="center" vertical="center" wrapText="1"/>
    </xf>
    <xf numFmtId="0" fontId="19" fillId="3" borderId="13" xfId="0" applyFont="1" applyFill="1" applyBorder="1" applyAlignment="1">
      <alignment horizontal="center" vertical="center" wrapText="1"/>
    </xf>
    <xf numFmtId="0" fontId="19" fillId="3" borderId="17" xfId="0" applyFont="1" applyFill="1" applyBorder="1" applyAlignment="1">
      <alignment horizontal="center" vertical="center" wrapText="1"/>
    </xf>
    <xf numFmtId="0" fontId="16" fillId="4" borderId="15" xfId="0" applyFont="1" applyFill="1" applyBorder="1" applyAlignment="1" applyProtection="1">
      <alignment horizontal="center" vertical="center" wrapText="1"/>
      <protection locked="0"/>
    </xf>
    <xf numFmtId="0" fontId="16" fillId="4" borderId="10" xfId="0" applyFont="1" applyFill="1" applyBorder="1" applyAlignment="1" applyProtection="1">
      <alignment horizontal="center" vertical="center" wrapText="1"/>
      <protection locked="0"/>
    </xf>
    <xf numFmtId="0" fontId="16" fillId="4" borderId="20" xfId="0" applyFont="1" applyFill="1" applyBorder="1" applyAlignment="1" applyProtection="1">
      <alignment horizontal="center" vertical="center" wrapText="1"/>
      <protection locked="0"/>
    </xf>
    <xf numFmtId="0" fontId="16" fillId="4" borderId="13" xfId="0" applyFont="1" applyFill="1" applyBorder="1" applyAlignment="1" applyProtection="1">
      <alignment horizontal="center" vertical="center" wrapText="1"/>
      <protection locked="0"/>
    </xf>
    <xf numFmtId="0" fontId="16" fillId="4" borderId="12" xfId="0" applyFont="1" applyFill="1" applyBorder="1" applyAlignment="1" applyProtection="1">
      <alignment horizontal="center" vertical="center" wrapTex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2"/>
  <sheetViews>
    <sheetView tabSelected="1" zoomScale="77" zoomScaleNormal="77" workbookViewId="0">
      <selection activeCell="O7" sqref="O7:O1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126.5703125" style="1" customWidth="1"/>
    <col min="7" max="7" width="27.85546875" style="1" customWidth="1"/>
    <col min="8" max="8" width="22.5703125" style="1" customWidth="1"/>
    <col min="9" max="9" width="21.42578125" style="1" customWidth="1"/>
    <col min="10" max="10" width="16.5703125" style="1" customWidth="1"/>
    <col min="11" max="11" width="27.42578125" style="5" hidden="1" customWidth="1"/>
    <col min="12" max="12" width="23.7109375" style="5" hidden="1" customWidth="1"/>
    <col min="13" max="13" width="26.5703125" style="5" customWidth="1"/>
    <col min="14" max="14" width="44.140625" style="1" customWidth="1"/>
    <col min="15" max="15" width="28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40.5703125" style="4" customWidth="1"/>
    <col min="23" max="16384" width="9.140625" style="5"/>
  </cols>
  <sheetData>
    <row r="1" spans="1:22" ht="42.6" customHeight="1" x14ac:dyDescent="0.25">
      <c r="B1" s="113" t="s">
        <v>34</v>
      </c>
      <c r="C1" s="114"/>
      <c r="D1" s="114"/>
    </row>
    <row r="2" spans="1:22" ht="18" customHeight="1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18</v>
      </c>
      <c r="D6" s="24" t="s">
        <v>4</v>
      </c>
      <c r="E6" s="24" t="s">
        <v>19</v>
      </c>
      <c r="F6" s="24" t="s">
        <v>20</v>
      </c>
      <c r="G6" s="41" t="s">
        <v>5</v>
      </c>
      <c r="H6" s="43" t="s">
        <v>51</v>
      </c>
      <c r="I6" s="35" t="s">
        <v>21</v>
      </c>
      <c r="J6" s="35" t="s">
        <v>22</v>
      </c>
      <c r="K6" s="24" t="s">
        <v>33</v>
      </c>
      <c r="L6" s="35" t="s">
        <v>23</v>
      </c>
      <c r="M6" s="39" t="s">
        <v>24</v>
      </c>
      <c r="N6" s="35" t="s">
        <v>25</v>
      </c>
      <c r="O6" s="35" t="s">
        <v>26</v>
      </c>
      <c r="P6" s="35" t="s">
        <v>27</v>
      </c>
      <c r="Q6" s="24" t="s">
        <v>6</v>
      </c>
      <c r="R6" s="25" t="s">
        <v>7</v>
      </c>
      <c r="S6" s="89" t="s">
        <v>8</v>
      </c>
      <c r="T6" s="89" t="s">
        <v>9</v>
      </c>
      <c r="U6" s="35" t="s">
        <v>28</v>
      </c>
      <c r="V6" s="35" t="s">
        <v>29</v>
      </c>
    </row>
    <row r="7" spans="1:22" ht="171.75" customHeight="1" thickTop="1" x14ac:dyDescent="0.25">
      <c r="A7" s="26"/>
      <c r="B7" s="49">
        <v>1</v>
      </c>
      <c r="C7" s="61" t="s">
        <v>35</v>
      </c>
      <c r="D7" s="50">
        <v>4</v>
      </c>
      <c r="E7" s="51" t="s">
        <v>31</v>
      </c>
      <c r="F7" s="66" t="s">
        <v>38</v>
      </c>
      <c r="G7" s="141"/>
      <c r="H7" s="120"/>
      <c r="I7" s="123" t="s">
        <v>53</v>
      </c>
      <c r="J7" s="126" t="s">
        <v>32</v>
      </c>
      <c r="K7" s="129"/>
      <c r="L7" s="132"/>
      <c r="M7" s="133" t="s">
        <v>37</v>
      </c>
      <c r="N7" s="133" t="s">
        <v>36</v>
      </c>
      <c r="O7" s="138">
        <v>60</v>
      </c>
      <c r="P7" s="52">
        <f>D7*Q7</f>
        <v>18180</v>
      </c>
      <c r="Q7" s="53">
        <v>4545</v>
      </c>
      <c r="R7" s="146"/>
      <c r="S7" s="54">
        <f>D7*R7</f>
        <v>0</v>
      </c>
      <c r="T7" s="55" t="str">
        <f t="shared" ref="T7" si="0">IF(ISNUMBER(R7), IF(R7&gt;Q7,"NEVYHOVUJE","VYHOVUJE")," ")</f>
        <v xml:space="preserve"> </v>
      </c>
      <c r="U7" s="96"/>
      <c r="V7" s="51" t="s">
        <v>15</v>
      </c>
    </row>
    <row r="8" spans="1:22" ht="232.5" customHeight="1" x14ac:dyDescent="0.25">
      <c r="A8" s="26"/>
      <c r="B8" s="56">
        <v>2</v>
      </c>
      <c r="C8" s="65" t="s">
        <v>39</v>
      </c>
      <c r="D8" s="57">
        <v>1</v>
      </c>
      <c r="E8" s="58" t="s">
        <v>31</v>
      </c>
      <c r="F8" s="64" t="s">
        <v>40</v>
      </c>
      <c r="G8" s="142"/>
      <c r="H8" s="121"/>
      <c r="I8" s="124"/>
      <c r="J8" s="127"/>
      <c r="K8" s="130"/>
      <c r="L8" s="124"/>
      <c r="M8" s="134"/>
      <c r="N8" s="134"/>
      <c r="O8" s="139"/>
      <c r="P8" s="44">
        <f>D8*Q8</f>
        <v>6033</v>
      </c>
      <c r="Q8" s="59">
        <v>6033</v>
      </c>
      <c r="R8" s="147"/>
      <c r="S8" s="45">
        <f>D8*R8</f>
        <v>0</v>
      </c>
      <c r="T8" s="46" t="str">
        <f t="shared" ref="T8:T9" si="1">IF(ISNUMBER(R8), IF(R8&gt;Q8,"NEVYHOVUJE","VYHOVUJE")," ")</f>
        <v xml:space="preserve"> </v>
      </c>
      <c r="U8" s="97"/>
      <c r="V8" s="58" t="s">
        <v>17</v>
      </c>
    </row>
    <row r="9" spans="1:22" ht="171" customHeight="1" x14ac:dyDescent="0.25">
      <c r="A9" s="26"/>
      <c r="B9" s="56">
        <v>3</v>
      </c>
      <c r="C9" s="65" t="s">
        <v>41</v>
      </c>
      <c r="D9" s="57">
        <v>5</v>
      </c>
      <c r="E9" s="58" t="s">
        <v>31</v>
      </c>
      <c r="F9" s="64" t="s">
        <v>42</v>
      </c>
      <c r="G9" s="142"/>
      <c r="H9" s="121"/>
      <c r="I9" s="124"/>
      <c r="J9" s="127"/>
      <c r="K9" s="130"/>
      <c r="L9" s="124"/>
      <c r="M9" s="134"/>
      <c r="N9" s="134"/>
      <c r="O9" s="139"/>
      <c r="P9" s="44">
        <f>D9*Q9</f>
        <v>7440</v>
      </c>
      <c r="Q9" s="59">
        <v>1488</v>
      </c>
      <c r="R9" s="147"/>
      <c r="S9" s="45">
        <f>D9*R9</f>
        <v>0</v>
      </c>
      <c r="T9" s="46" t="str">
        <f t="shared" si="1"/>
        <v xml:space="preserve"> </v>
      </c>
      <c r="U9" s="97"/>
      <c r="V9" s="58" t="s">
        <v>13</v>
      </c>
    </row>
    <row r="10" spans="1:22" ht="201" customHeight="1" thickBot="1" x14ac:dyDescent="0.3">
      <c r="A10" s="26"/>
      <c r="B10" s="70">
        <v>4</v>
      </c>
      <c r="C10" s="71" t="s">
        <v>43</v>
      </c>
      <c r="D10" s="72">
        <v>1</v>
      </c>
      <c r="E10" s="73" t="s">
        <v>31</v>
      </c>
      <c r="F10" s="74" t="s">
        <v>44</v>
      </c>
      <c r="G10" s="143"/>
      <c r="H10" s="122"/>
      <c r="I10" s="125"/>
      <c r="J10" s="128"/>
      <c r="K10" s="131"/>
      <c r="L10" s="125"/>
      <c r="M10" s="135"/>
      <c r="N10" s="135"/>
      <c r="O10" s="140"/>
      <c r="P10" s="75">
        <f>D10*Q10</f>
        <v>1404</v>
      </c>
      <c r="Q10" s="76">
        <v>1404</v>
      </c>
      <c r="R10" s="148"/>
      <c r="S10" s="77">
        <f>D10*R10</f>
        <v>0</v>
      </c>
      <c r="T10" s="78" t="str">
        <f t="shared" ref="T10" si="2">IF(ISNUMBER(R10), IF(R10&gt;Q10,"NEVYHOVUJE","VYHOVUJE")," ")</f>
        <v xml:space="preserve"> </v>
      </c>
      <c r="U10" s="98"/>
      <c r="V10" s="73" t="s">
        <v>14</v>
      </c>
    </row>
    <row r="11" spans="1:22" ht="51.75" customHeight="1" x14ac:dyDescent="0.25">
      <c r="A11" s="26"/>
      <c r="B11" s="67">
        <v>5</v>
      </c>
      <c r="C11" s="90" t="s">
        <v>47</v>
      </c>
      <c r="D11" s="68">
        <v>1</v>
      </c>
      <c r="E11" s="91" t="s">
        <v>31</v>
      </c>
      <c r="F11" s="69" t="s">
        <v>48</v>
      </c>
      <c r="G11" s="144"/>
      <c r="H11" s="136"/>
      <c r="I11" s="99" t="s">
        <v>53</v>
      </c>
      <c r="J11" s="100" t="s">
        <v>32</v>
      </c>
      <c r="K11" s="102"/>
      <c r="L11" s="104"/>
      <c r="M11" s="94" t="s">
        <v>45</v>
      </c>
      <c r="N11" s="94" t="s">
        <v>46</v>
      </c>
      <c r="O11" s="92">
        <v>21</v>
      </c>
      <c r="P11" s="81">
        <f>D11*Q11</f>
        <v>900</v>
      </c>
      <c r="Q11" s="82">
        <v>900</v>
      </c>
      <c r="R11" s="149"/>
      <c r="S11" s="83">
        <f>D11*R11</f>
        <v>0</v>
      </c>
      <c r="T11" s="84" t="str">
        <f t="shared" ref="T11:T12" si="3">IF(ISNUMBER(R11), IF(R11&gt;Q11,"NEVYHOVUJE","VYHOVUJE")," ")</f>
        <v xml:space="preserve"> </v>
      </c>
      <c r="U11" s="106"/>
      <c r="V11" s="91" t="s">
        <v>12</v>
      </c>
    </row>
    <row r="12" spans="1:22" ht="51.75" customHeight="1" thickBot="1" x14ac:dyDescent="0.3">
      <c r="A12" s="26"/>
      <c r="B12" s="60">
        <v>6</v>
      </c>
      <c r="C12" s="85" t="s">
        <v>49</v>
      </c>
      <c r="D12" s="47">
        <v>1</v>
      </c>
      <c r="E12" s="48" t="s">
        <v>31</v>
      </c>
      <c r="F12" s="86" t="s">
        <v>50</v>
      </c>
      <c r="G12" s="145"/>
      <c r="H12" s="137"/>
      <c r="I12" s="95"/>
      <c r="J12" s="101"/>
      <c r="K12" s="103"/>
      <c r="L12" s="105"/>
      <c r="M12" s="95"/>
      <c r="N12" s="95"/>
      <c r="O12" s="93"/>
      <c r="P12" s="79">
        <f>D12*Q12</f>
        <v>600</v>
      </c>
      <c r="Q12" s="80">
        <v>600</v>
      </c>
      <c r="R12" s="150"/>
      <c r="S12" s="62">
        <f>D12*R12</f>
        <v>0</v>
      </c>
      <c r="T12" s="63" t="str">
        <f t="shared" si="3"/>
        <v xml:space="preserve"> </v>
      </c>
      <c r="U12" s="107"/>
      <c r="V12" s="48" t="s">
        <v>16</v>
      </c>
    </row>
    <row r="13" spans="1:22" ht="13.5" customHeight="1" thickTop="1" thickBot="1" x14ac:dyDescent="0.3">
      <c r="C13" s="5"/>
      <c r="D13" s="5"/>
      <c r="E13" s="5"/>
      <c r="F13" s="5"/>
      <c r="G13" s="5"/>
      <c r="H13" s="5"/>
      <c r="I13" s="5"/>
      <c r="J13" s="5"/>
      <c r="N13" s="5"/>
      <c r="O13" s="5"/>
      <c r="P13" s="5"/>
      <c r="S13" s="40"/>
    </row>
    <row r="14" spans="1:22" ht="60" customHeight="1" thickTop="1" thickBot="1" x14ac:dyDescent="0.3">
      <c r="B14" s="115" t="s">
        <v>30</v>
      </c>
      <c r="C14" s="116"/>
      <c r="D14" s="116"/>
      <c r="E14" s="116"/>
      <c r="F14" s="116"/>
      <c r="G14" s="116"/>
      <c r="H14" s="88"/>
      <c r="I14" s="27"/>
      <c r="J14" s="27"/>
      <c r="K14" s="27"/>
      <c r="L14" s="28"/>
      <c r="M14" s="8"/>
      <c r="N14" s="8"/>
      <c r="O14" s="29"/>
      <c r="P14" s="29"/>
      <c r="Q14" s="30" t="s">
        <v>10</v>
      </c>
      <c r="R14" s="117" t="s">
        <v>11</v>
      </c>
      <c r="S14" s="118"/>
      <c r="T14" s="119"/>
      <c r="U14" s="22"/>
      <c r="V14" s="31"/>
    </row>
    <row r="15" spans="1:22" ht="47.25" customHeight="1" thickTop="1" thickBot="1" x14ac:dyDescent="0.3">
      <c r="B15" s="108" t="s">
        <v>52</v>
      </c>
      <c r="C15" s="109"/>
      <c r="D15" s="109"/>
      <c r="E15" s="109"/>
      <c r="F15" s="109"/>
      <c r="G15" s="109"/>
      <c r="H15" s="87"/>
      <c r="I15" s="32"/>
      <c r="L15" s="12"/>
      <c r="M15" s="12"/>
      <c r="N15" s="12"/>
      <c r="O15" s="33"/>
      <c r="P15" s="33"/>
      <c r="Q15" s="34">
        <f>SUM(P7:P12)</f>
        <v>34557</v>
      </c>
      <c r="R15" s="110">
        <f>SUM(S7:S12)</f>
        <v>0</v>
      </c>
      <c r="S15" s="111"/>
      <c r="T15" s="112"/>
    </row>
    <row r="16" spans="1:22" ht="14.25" customHeight="1" thickTop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</sheetData>
  <sheetProtection algorithmName="SHA-512" hashValue="lQ9T+27RH2UH9w7gnq5tW6WMGZUdfpbe8EFVXioFJ8axNHHNc7uw+LVwpByfxdqjL3n7QZKDYs55cCFxQrGY/Q==" saltValue="YKdP1iN/CGra/RQ6qRsaBQ==" spinCount="100000" sheet="1" objects="1" scenarios="1"/>
  <mergeCells count="23">
    <mergeCell ref="B15:G15"/>
    <mergeCell ref="R15:T15"/>
    <mergeCell ref="B1:D1"/>
    <mergeCell ref="B14:G14"/>
    <mergeCell ref="R14:T14"/>
    <mergeCell ref="H7:H10"/>
    <mergeCell ref="I7:I10"/>
    <mergeCell ref="J7:J10"/>
    <mergeCell ref="K7:K10"/>
    <mergeCell ref="L7:L10"/>
    <mergeCell ref="M7:M10"/>
    <mergeCell ref="H11:H12"/>
    <mergeCell ref="N7:N10"/>
    <mergeCell ref="O7:O10"/>
    <mergeCell ref="U7:U10"/>
    <mergeCell ref="I11:I12"/>
    <mergeCell ref="J11:J12"/>
    <mergeCell ref="K11:K12"/>
    <mergeCell ref="L11:L12"/>
    <mergeCell ref="U11:U12"/>
    <mergeCell ref="O11:O12"/>
    <mergeCell ref="M11:M12"/>
    <mergeCell ref="N11:N12"/>
  </mergeCells>
  <conditionalFormatting sqref="D7:D12">
    <cfRule type="containsBlanks" dxfId="7" priority="51">
      <formula>LEN(TRIM(D7))=0</formula>
    </cfRule>
  </conditionalFormatting>
  <conditionalFormatting sqref="T7:T12">
    <cfRule type="cellIs" dxfId="6" priority="43" operator="equal">
      <formula>"VYHOVUJE"</formula>
    </cfRule>
  </conditionalFormatting>
  <conditionalFormatting sqref="T7:T12">
    <cfRule type="cellIs" dxfId="5" priority="42" operator="equal">
      <formula>"NEVYHOVUJE"</formula>
    </cfRule>
  </conditionalFormatting>
  <conditionalFormatting sqref="G7:G12 R7:R12">
    <cfRule type="containsBlanks" dxfId="4" priority="23">
      <formula>LEN(TRIM(G7))=0</formula>
    </cfRule>
  </conditionalFormatting>
  <conditionalFormatting sqref="G7:G12">
    <cfRule type="containsBlanks" dxfId="3" priority="22">
      <formula>LEN(TRIM(G7))=0</formula>
    </cfRule>
  </conditionalFormatting>
  <conditionalFormatting sqref="G7:G12 R7:R12">
    <cfRule type="notContainsBlanks" dxfId="2" priority="21">
      <formula>LEN(TRIM(G7))&gt;0</formula>
    </cfRule>
  </conditionalFormatting>
  <conditionalFormatting sqref="G7:G12 R7:R12">
    <cfRule type="notContainsBlanks" dxfId="1" priority="20">
      <formula>LEN(TRIM(G7))&gt;0</formula>
    </cfRule>
  </conditionalFormatting>
  <conditionalFormatting sqref="G7:G12">
    <cfRule type="notContainsBlanks" dxfId="0" priority="19">
      <formula>LEN(TRIM(G7))&gt;0</formula>
    </cfRule>
  </conditionalFormatting>
  <dataValidations count="2">
    <dataValidation type="list" allowBlank="1" showInputMessage="1" showErrorMessage="1" sqref="J7 J11" xr:uid="{CBD82B4A-4556-4BD8-97B1-6493B60EABDA}">
      <formula1>"ANO,NE"</formula1>
    </dataValidation>
    <dataValidation type="list" showInputMessage="1" showErrorMessage="1" sqref="E7:E12" xr:uid="{00000000-0002-0000-0000-000001000000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2021-04-14T06:29:12Z</cp:lastPrinted>
  <dcterms:created xsi:type="dcterms:W3CDTF">2014-03-05T12:43:32Z</dcterms:created>
  <dcterms:modified xsi:type="dcterms:W3CDTF">2021-09-20T07:08:42Z</dcterms:modified>
</cp:coreProperties>
</file>