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D:\USERS\vitkov\AV\2021\032\"/>
    </mc:Choice>
  </mc:AlternateContent>
  <xr:revisionPtr revIDLastSave="0" documentId="13_ncr:1_{A97904F3-0CC3-4E08-9AE8-ABBCE3F696F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VT" sheetId="1" r:id="rId1"/>
  </sheets>
  <definedNames>
    <definedName name="_xlnm.Print_Area" localSheetId="0">AVT!$B$1:$T$15</definedName>
  </definedNames>
  <calcPr calcId="191029" iterateDelta="1E-4"/>
</workbook>
</file>

<file path=xl/calcChain.xml><?xml version="1.0" encoding="utf-8"?>
<calcChain xmlns="http://schemas.openxmlformats.org/spreadsheetml/2006/main">
  <c r="S10" i="1" l="1"/>
  <c r="S11" i="1"/>
  <c r="T12" i="1"/>
  <c r="T11" i="1"/>
  <c r="S12" i="1"/>
  <c r="P10" i="1"/>
  <c r="P11" i="1"/>
  <c r="P12" i="1"/>
  <c r="T10" i="1" l="1"/>
  <c r="S8" i="1" l="1"/>
  <c r="S9" i="1"/>
  <c r="T8" i="1"/>
  <c r="P8" i="1"/>
  <c r="P9" i="1"/>
  <c r="T9" i="1" l="1"/>
  <c r="S7" i="1"/>
  <c r="R15" i="1" s="1"/>
  <c r="T7" i="1"/>
  <c r="P7" i="1"/>
  <c r="Q15" i="1" s="1"/>
</calcChain>
</file>

<file path=xl/sharedStrings.xml><?xml version="1.0" encoding="utf-8"?>
<sst xmlns="http://schemas.openxmlformats.org/spreadsheetml/2006/main" count="73" uniqueCount="60">
  <si>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</si>
  <si>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</si>
  <si>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</si>
  <si>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</si>
  <si>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</si>
  <si>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</si>
  <si>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</si>
  <si>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</si>
  <si>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</si>
  <si>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</si>
  <si>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</si>
  <si>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</si>
  <si>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30237240-3 - Webová kamera</t>
  </si>
  <si>
    <t>32342200-4 - Sluchátka</t>
  </si>
  <si>
    <t>32351000-8 - Příslušenství pro zvuková a video zařízení</t>
  </si>
  <si>
    <t>32421000-0 - Síťová kabeláž</t>
  </si>
  <si>
    <t>32422000-7 - Síťové komponenty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</si>
  <si>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</si>
  <si>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</si>
  <si>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</si>
  <si>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</si>
  <si>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</si>
  <si>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</si>
  <si>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</si>
  <si>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</si>
  <si>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r>
      <t xml:space="preserve">Termín dodání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</si>
  <si>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</si>
  <si>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</si>
  <si>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AUDIOVIZUÁLNÍ TECHNIKA</t>
  </si>
  <si>
    <t>Odkaz na  splnění požadavku
TCO Certified / Energy star</t>
  </si>
  <si>
    <t>Zadavatel požaduje, aby vybraná zařízení splňovala požadavky na certifikaci TCO Certified (viz https://tcocertified.com/product-finder/) nebo programu Energy star (viz https://www.energystar.gov/products).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</si>
  <si>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</si>
  <si>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ks</t>
  </si>
  <si>
    <t>NE</t>
  </si>
  <si>
    <t>Samostatná faktura</t>
  </si>
  <si>
    <t>Webkamera</t>
  </si>
  <si>
    <t>Příloha č. 2 Kupní smlouvy - technická specifikace
Audiovizuální technika (II.) 032 - 2021</t>
  </si>
  <si>
    <t>Milan Mašek,
Tel.: 728 099 999</t>
  </si>
  <si>
    <t>Univerzitní 22,
301 00 Plzeň,
Fakulta strojní -
Katedra průmyslového inženýrství a managementu, 
místnost UL 301</t>
  </si>
  <si>
    <t>Webkamera s rozlišením min. Full HD (1920 × 1080 px, 30 fps).
Fotografie až 15 Mpx.
Úhel záběru min. 78 °.
Vestavěný stereo mikrofon.
Automatické ostření.
Redukce okolních ruchů.
Korekce při slabém osvětlení.
Závit 1/4“ pro stativ.</t>
  </si>
  <si>
    <t>Bezdrátová sluchátka s mikrofonem, ANC a hlasovým asistentem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</si>
  <si>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</si>
  <si>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</si>
  <si>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Duník, UN505</t>
  </si>
  <si>
    <t>Ing. Miroslav Flídr, Ph.D., 
Tel.: 37763 2559</t>
  </si>
  <si>
    <t>Technická 8,
301 00 Plzeň,
Fakulta aplikovaných věd - NTIS,
místnost UN 508</t>
  </si>
  <si>
    <t>Bezdrátová sluchátka s mikrofonem a ANC</t>
  </si>
  <si>
    <t>Ing. Kamil Eckhardt, 
Tel.: 37763 3006</t>
  </si>
  <si>
    <t>Univerzitní 22, 
301 00 Plzeň,
Fakulta ekonomická - Děkanát,
místnost UL 401b</t>
  </si>
  <si>
    <t>Provedení: „špunty“ (zapuštěné v uších).
Konstrukce: uzavřená.
Mikrofon: integrovaný.
Typ připojení: BlueTooth verze min. 5.0.
Funkce: Aktivní potlačení hluku (ANC), přijímání hovorů, přepínání skladeb, hlasový asistent.
True Wireless (nejsou nutné dráty pro sluchátka, ani pro dobíjecí pouzdro).
Odolnost: min. IPX4.
Dodání včetně dobíjecího pouzdra (!) a USB kabelu.
Pouzdro lze dobíjet i bezdrátovou dobíječkou.
Max. výdrž baterie vč. dobíjení z pouzdra: min. 24h.
Barva: bílá nebo alespoň světlá.
Hmotnost: max. 5,5 g.
Kompatibilní s telefony iPhone a tablety iPad.</t>
  </si>
  <si>
    <t>Název projektu: Inteligentní distribuované architektury pro odhad stavu
Číslo projektu: GC20-06054J</t>
  </si>
  <si>
    <t>Síťový kabel - UTP</t>
  </si>
  <si>
    <t>Síťový kabel - UTP dlouhý min. 30 m, kategorie CAT6, RJ-45.</t>
  </si>
  <si>
    <t>USB-UTP (USB-RJ45) převodník</t>
  </si>
  <si>
    <t>Stropní držák pro PTZ kameru</t>
  </si>
  <si>
    <t>Mgr. Jakub Pendl,
E-mail: pendl@kma.zcu.cz</t>
  </si>
  <si>
    <t>Technická 8, 
301 00 Plzeň, 
Fakulta aplikovaných věd, 
místnost UC 260, nebo také UC 226</t>
  </si>
  <si>
    <t>USB-UTP (USB-RJ45) převodník po CAT6 až do vzdálenosti min. 60 m - set (přijímač a vysílač).
Přenosová rychlost min. 30MB/s.
USB min. 2.0.
Včetně napájecího adaptéru pro stabilizaci napájení. 
Záruka min. 24 měsíců.</t>
  </si>
  <si>
    <t>Univerzální stropní držák pro PTZ kameru V20C VALUE HD, z ocelového plechu, v bílé barvě.
Včetně upevňovacích prvků.</t>
  </si>
  <si>
    <r>
      <t xml:space="preserve">Provedení: „špunty“ (zapuštěné dovnitř ucha).
Konstrukce: uzavřená.
Mikrofon: integrovaný.
Velikost měniče: min. 10 mm.
Hmotnost sluchátka: max. 6 g.
Typ připojení: BlueTooth verze min. 5.2.
Podpora kodeků AAC a SBC.
Funkce: Aktivní potlačení hluku (ANC), přijímání hovorů, přepínání skladeb.
</t>
    </r>
    <r>
      <rPr>
        <sz val="11"/>
        <color theme="1"/>
        <rFont val="Calibri"/>
        <family val="2"/>
        <charset val="238"/>
        <scheme val="minor"/>
      </rPr>
      <t>Dodání včetně dobíjecího pouzdra (!) a USB kabelu.
Max. výdrž baterie vč. dobíjení z pouzdra: min. 22h (bez ANC).
Certifikace odolnosti: nejméně IPX4.
Barva: bílá nebo alespoň světlá.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</si>
</sst>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0" fontId="20" fillId="0" borderId="0"/>
  </cellStyleXfs>
  <cellXfs count="166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3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7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0" fillId="3" borderId="10" xfId="0" applyNumberForma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right" vertical="center" indent="1"/>
    </xf>
    <xf numFmtId="164" fontId="0" fillId="3" borderId="24" xfId="0" applyNumberFormat="1" applyFill="1" applyBorder="1" applyAlignment="1">
      <alignment horizontal="right" vertical="center" indent="1"/>
    </xf>
    <xf numFmtId="165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3" fontId="0" fillId="6" borderId="16" xfId="0" applyNumberForma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64" fontId="11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/>
    </xf>
    <xf numFmtId="0" fontId="1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 applyProtection="1">
      <alignment horizontal="center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20" xfId="0" applyFont="1" applyFill="1" applyBorder="1" applyAlignment="1" applyProtection="1">
      <alignment horizontal="center" vertical="center" wrapText="1"/>
      <protection locked="0"/>
    </xf>
    <xf numFmtId="0" fontId="18" fillId="4" borderId="22" xfId="0" applyFont="1" applyFill="1" applyBorder="1" applyAlignment="1" applyProtection="1">
      <alignment horizontal="center" vertical="center" wrapText="1"/>
      <protection locked="0"/>
    </xf>
    <xf numFmtId="0" fontId="18" fillId="4" borderId="24" xfId="0" applyFont="1" applyFill="1" applyBorder="1" applyAlignment="1" applyProtection="1">
      <alignment horizontal="center" vertical="center" wrapText="1"/>
      <protection locked="0"/>
    </xf>
    <xf numFmtId="164" fontId="18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2"/>
  <sheetViews>
    <sheetView tabSelected="1" topLeftCell="C1" zoomScale="51" zoomScaleNormal="51" workbookViewId="0">
      <selection activeCell="R7" sqref="R7:R12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0.28515625" style="1" customWidth="1"/>
    <col min="4" max="4" width="10.7109375" style="2" customWidth="1"/>
    <col min="5" max="5" width="10.28515625" style="3" customWidth="1"/>
    <col min="6" max="6" width="102.140625" style="1" customWidth="1"/>
    <col min="7" max="7" width="27.85546875" style="1" customWidth="1"/>
    <col min="8" max="8" width="26" style="1" customWidth="1"/>
    <col min="9" max="9" width="21.7109375" style="1" customWidth="1"/>
    <col min="10" max="10" width="16.5703125" style="1" customWidth="1"/>
    <col min="11" max="11" width="52.5703125" style="5" customWidth="1"/>
    <col min="12" max="12" width="23.85546875" style="5" bestFit="1" customWidth="1"/>
    <col min="13" max="13" width="26.5703125" style="5" customWidth="1"/>
    <col min="14" max="14" width="52.85546875" style="1" customWidth="1"/>
    <col min="15" max="15" width="28" style="1" customWidth="1"/>
    <col min="16" max="16" width="17.7109375" style="1" hidden="1" customWidth="1"/>
    <col min="17" max="17" width="21.5703125" style="5" customWidth="1"/>
    <col min="18" max="18" width="23.28515625" style="5" customWidth="1"/>
    <col min="19" max="19" width="20.7109375" style="5" bestFit="1" customWidth="1"/>
    <col min="20" max="20" width="19.7109375" style="5" bestFit="1" customWidth="1"/>
    <col min="21" max="21" width="11.5703125" style="5" hidden="1" customWidth="1"/>
    <col min="22" max="22" width="35.85546875" style="4" customWidth="1"/>
    <col min="23" max="16384" width="9.140625" style="5"/>
  </cols>
  <sheetData>
    <row r="1" spans="1:22" ht="42.6" customHeight="1" x14ac:dyDescent="0.25">
      <c r="B1" s="133" t="s">
        <v>36</v>
      </c>
      <c r="C1" s="134"/>
      <c r="D1" s="134"/>
    </row>
    <row r="2" spans="1:22" ht="18" customHeight="1" x14ac:dyDescent="0.25">
      <c r="C2" s="5"/>
      <c r="D2" s="12"/>
      <c r="E2" s="6"/>
      <c r="F2" s="7"/>
      <c r="G2" s="7"/>
      <c r="H2" s="7"/>
      <c r="I2" s="5"/>
      <c r="J2" s="8"/>
      <c r="N2" s="37"/>
      <c r="O2" s="7"/>
      <c r="P2" s="7"/>
      <c r="Q2" s="7"/>
      <c r="R2" s="7"/>
      <c r="T2" s="9"/>
      <c r="U2" s="10"/>
      <c r="V2" s="11"/>
    </row>
    <row r="3" spans="1:22" ht="18" customHeight="1" x14ac:dyDescent="0.25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38"/>
      <c r="M3" s="9"/>
      <c r="N3" s="36"/>
      <c r="O3" s="36"/>
      <c r="P3" s="36"/>
      <c r="Q3" s="36"/>
      <c r="R3" s="36"/>
      <c r="T3" s="9"/>
    </row>
    <row r="4" spans="1:22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</row>
    <row r="5" spans="1:22" ht="34.5" customHeight="1" thickBot="1" x14ac:dyDescent="0.3">
      <c r="B5" s="18"/>
      <c r="C5" s="19"/>
      <c r="D5" s="20"/>
      <c r="E5" s="20"/>
      <c r="F5" s="7"/>
      <c r="G5" s="42" t="s">
        <v>2</v>
      </c>
      <c r="H5" s="42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ht="67.150000000000006" customHeight="1" thickTop="1" thickBot="1" x14ac:dyDescent="0.3">
      <c r="B6" s="23" t="s">
        <v>3</v>
      </c>
      <c r="C6" s="24" t="s">
        <v>17</v>
      </c>
      <c r="D6" s="24" t="s">
        <v>4</v>
      </c>
      <c r="E6" s="24" t="s">
        <v>18</v>
      </c>
      <c r="F6" s="24" t="s">
        <v>19</v>
      </c>
      <c r="G6" s="41" t="s">
        <v>5</v>
      </c>
      <c r="H6" s="43" t="s">
        <v>29</v>
      </c>
      <c r="I6" s="35" t="s">
        <v>20</v>
      </c>
      <c r="J6" s="35" t="s">
        <v>21</v>
      </c>
      <c r="K6" s="24" t="s">
        <v>42</v>
      </c>
      <c r="L6" s="35" t="s">
        <v>22</v>
      </c>
      <c r="M6" s="39" t="s">
        <v>23</v>
      </c>
      <c r="N6" s="35" t="s">
        <v>24</v>
      </c>
      <c r="O6" s="35" t="s">
        <v>25</v>
      </c>
      <c r="P6" s="35" t="s">
        <v>26</v>
      </c>
      <c r="Q6" s="24" t="s">
        <v>6</v>
      </c>
      <c r="R6" s="25" t="s">
        <v>7</v>
      </c>
      <c r="S6" s="111" t="s">
        <v>8</v>
      </c>
      <c r="T6" s="111" t="s">
        <v>9</v>
      </c>
      <c r="U6" s="35" t="s">
        <v>27</v>
      </c>
      <c r="V6" s="35" t="s">
        <v>28</v>
      </c>
    </row>
    <row r="7" spans="1:22" ht="162.75" customHeight="1" thickTop="1" thickBot="1" x14ac:dyDescent="0.3">
      <c r="A7" s="26"/>
      <c r="B7" s="44">
        <v>1</v>
      </c>
      <c r="C7" s="45" t="s">
        <v>35</v>
      </c>
      <c r="D7" s="46">
        <v>2</v>
      </c>
      <c r="E7" s="47" t="s">
        <v>32</v>
      </c>
      <c r="F7" s="59" t="s">
        <v>39</v>
      </c>
      <c r="G7" s="154"/>
      <c r="H7" s="48"/>
      <c r="I7" s="49" t="s">
        <v>34</v>
      </c>
      <c r="J7" s="50" t="s">
        <v>33</v>
      </c>
      <c r="K7" s="51"/>
      <c r="L7" s="52"/>
      <c r="M7" s="58" t="s">
        <v>37</v>
      </c>
      <c r="N7" s="58" t="s">
        <v>38</v>
      </c>
      <c r="O7" s="53">
        <v>21</v>
      </c>
      <c r="P7" s="54">
        <f>D7*Q7</f>
        <v>4200</v>
      </c>
      <c r="Q7" s="55">
        <v>2100</v>
      </c>
      <c r="R7" s="160"/>
      <c r="S7" s="56">
        <f>D7*R7</f>
        <v>0</v>
      </c>
      <c r="T7" s="57" t="str">
        <f t="shared" ref="T7" si="0">IF(ISNUMBER(R7), IF(R7&gt;Q7,"NEVYHOVUJE","VYHOVUJE")," ")</f>
        <v xml:space="preserve"> </v>
      </c>
      <c r="U7" s="47"/>
      <c r="V7" s="47" t="s">
        <v>12</v>
      </c>
    </row>
    <row r="8" spans="1:22" ht="251.25" customHeight="1" thickBot="1" x14ac:dyDescent="0.3">
      <c r="A8" s="26"/>
      <c r="B8" s="60">
        <v>2</v>
      </c>
      <c r="C8" s="61" t="s">
        <v>40</v>
      </c>
      <c r="D8" s="62">
        <v>1</v>
      </c>
      <c r="E8" s="63" t="s">
        <v>32</v>
      </c>
      <c r="F8" s="73" t="s">
        <v>49</v>
      </c>
      <c r="G8" s="155"/>
      <c r="H8" s="64"/>
      <c r="I8" s="65" t="s">
        <v>34</v>
      </c>
      <c r="J8" s="66" t="s">
        <v>41</v>
      </c>
      <c r="K8" s="65" t="s">
        <v>50</v>
      </c>
      <c r="L8" s="67"/>
      <c r="M8" s="65" t="s">
        <v>44</v>
      </c>
      <c r="N8" s="65" t="s">
        <v>45</v>
      </c>
      <c r="O8" s="68">
        <v>21</v>
      </c>
      <c r="P8" s="69">
        <f>D8*Q8</f>
        <v>5000</v>
      </c>
      <c r="Q8" s="70">
        <v>5000</v>
      </c>
      <c r="R8" s="161"/>
      <c r="S8" s="71">
        <f>D8*R8</f>
        <v>0</v>
      </c>
      <c r="T8" s="72" t="str">
        <f t="shared" ref="T8:T9" si="1">IF(ISNUMBER(R8), IF(R8&gt;Q8,"NEVYHOVUJE","VYHOVUJE")," ")</f>
        <v xml:space="preserve"> </v>
      </c>
      <c r="U8" s="63" t="s">
        <v>43</v>
      </c>
      <c r="V8" s="63" t="s">
        <v>13</v>
      </c>
    </row>
    <row r="9" spans="1:22" ht="264.75" customHeight="1" thickBot="1" x14ac:dyDescent="0.3">
      <c r="A9" s="26"/>
      <c r="B9" s="107">
        <v>3</v>
      </c>
      <c r="C9" s="74" t="s">
        <v>46</v>
      </c>
      <c r="D9" s="75">
        <v>6</v>
      </c>
      <c r="E9" s="116" t="s">
        <v>32</v>
      </c>
      <c r="F9" s="108" t="s">
        <v>59</v>
      </c>
      <c r="G9" s="156"/>
      <c r="H9" s="114"/>
      <c r="I9" s="118" t="s">
        <v>34</v>
      </c>
      <c r="J9" s="112" t="s">
        <v>33</v>
      </c>
      <c r="K9" s="113"/>
      <c r="L9" s="115"/>
      <c r="M9" s="118" t="s">
        <v>47</v>
      </c>
      <c r="N9" s="118" t="s">
        <v>48</v>
      </c>
      <c r="O9" s="117">
        <v>21</v>
      </c>
      <c r="P9" s="76">
        <f>D9*Q9</f>
        <v>9912</v>
      </c>
      <c r="Q9" s="77">
        <v>1652</v>
      </c>
      <c r="R9" s="162"/>
      <c r="S9" s="78">
        <f>D9*R9</f>
        <v>0</v>
      </c>
      <c r="T9" s="79" t="str">
        <f t="shared" si="1"/>
        <v xml:space="preserve"> </v>
      </c>
      <c r="U9" s="116"/>
      <c r="V9" s="116" t="s">
        <v>13</v>
      </c>
    </row>
    <row r="10" spans="1:22" ht="62.25" customHeight="1" x14ac:dyDescent="0.25">
      <c r="A10" s="26"/>
      <c r="B10" s="80">
        <v>4</v>
      </c>
      <c r="C10" s="81" t="s">
        <v>51</v>
      </c>
      <c r="D10" s="82">
        <v>1</v>
      </c>
      <c r="E10" s="83" t="s">
        <v>32</v>
      </c>
      <c r="F10" s="84" t="s">
        <v>52</v>
      </c>
      <c r="G10" s="157"/>
      <c r="H10" s="148"/>
      <c r="I10" s="125" t="s">
        <v>34</v>
      </c>
      <c r="J10" s="142" t="s">
        <v>33</v>
      </c>
      <c r="K10" s="145"/>
      <c r="L10" s="151"/>
      <c r="M10" s="125" t="s">
        <v>55</v>
      </c>
      <c r="N10" s="125" t="s">
        <v>56</v>
      </c>
      <c r="O10" s="122">
        <v>21</v>
      </c>
      <c r="P10" s="85">
        <f>D10*Q10</f>
        <v>330</v>
      </c>
      <c r="Q10" s="86">
        <v>330</v>
      </c>
      <c r="R10" s="163"/>
      <c r="S10" s="87">
        <f>D10*R10</f>
        <v>0</v>
      </c>
      <c r="T10" s="88" t="str">
        <f t="shared" ref="T10:T12" si="2">IF(ISNUMBER(R10), IF(R10&gt;Q10,"NEVYHOVUJE","VYHOVUJE")," ")</f>
        <v xml:space="preserve"> </v>
      </c>
      <c r="U10" s="119"/>
      <c r="V10" s="83" t="s">
        <v>15</v>
      </c>
    </row>
    <row r="11" spans="1:22" ht="101.25" customHeight="1" x14ac:dyDescent="0.25">
      <c r="A11" s="26"/>
      <c r="B11" s="89">
        <v>5</v>
      </c>
      <c r="C11" s="90" t="s">
        <v>53</v>
      </c>
      <c r="D11" s="91">
        <v>1</v>
      </c>
      <c r="E11" s="92" t="s">
        <v>32</v>
      </c>
      <c r="F11" s="105" t="s">
        <v>57</v>
      </c>
      <c r="G11" s="158"/>
      <c r="H11" s="149"/>
      <c r="I11" s="140"/>
      <c r="J11" s="143"/>
      <c r="K11" s="146"/>
      <c r="L11" s="152"/>
      <c r="M11" s="126"/>
      <c r="N11" s="126"/>
      <c r="O11" s="123"/>
      <c r="P11" s="93">
        <f>D11*Q11</f>
        <v>1250</v>
      </c>
      <c r="Q11" s="94">
        <v>1250</v>
      </c>
      <c r="R11" s="164"/>
      <c r="S11" s="95">
        <f>D11*R11</f>
        <v>0</v>
      </c>
      <c r="T11" s="96" t="str">
        <f t="shared" si="2"/>
        <v xml:space="preserve"> </v>
      </c>
      <c r="U11" s="120"/>
      <c r="V11" s="92" t="s">
        <v>16</v>
      </c>
    </row>
    <row r="12" spans="1:22" ht="81.75" customHeight="1" thickBot="1" x14ac:dyDescent="0.3">
      <c r="A12" s="26"/>
      <c r="B12" s="97">
        <v>6</v>
      </c>
      <c r="C12" s="98" t="s">
        <v>54</v>
      </c>
      <c r="D12" s="99">
        <v>1</v>
      </c>
      <c r="E12" s="100" t="s">
        <v>32</v>
      </c>
      <c r="F12" s="106" t="s">
        <v>58</v>
      </c>
      <c r="G12" s="159"/>
      <c r="H12" s="150"/>
      <c r="I12" s="141"/>
      <c r="J12" s="144"/>
      <c r="K12" s="147"/>
      <c r="L12" s="153"/>
      <c r="M12" s="127"/>
      <c r="N12" s="127"/>
      <c r="O12" s="124"/>
      <c r="P12" s="101">
        <f>D12*Q12</f>
        <v>1700</v>
      </c>
      <c r="Q12" s="102">
        <v>1700</v>
      </c>
      <c r="R12" s="165"/>
      <c r="S12" s="103">
        <f>D12*R12</f>
        <v>0</v>
      </c>
      <c r="T12" s="104" t="str">
        <f t="shared" si="2"/>
        <v xml:space="preserve"> </v>
      </c>
      <c r="U12" s="121"/>
      <c r="V12" s="100" t="s">
        <v>14</v>
      </c>
    </row>
    <row r="13" spans="1:22" ht="13.5" customHeight="1" thickTop="1" thickBot="1" x14ac:dyDescent="0.3">
      <c r="C13" s="5"/>
      <c r="D13" s="5"/>
      <c r="E13" s="5"/>
      <c r="F13" s="5"/>
      <c r="G13" s="5"/>
      <c r="H13" s="5"/>
      <c r="I13" s="5"/>
      <c r="J13" s="5"/>
      <c r="N13" s="5"/>
      <c r="O13" s="5"/>
      <c r="P13" s="5"/>
      <c r="S13" s="40"/>
    </row>
    <row r="14" spans="1:22" ht="60" customHeight="1" thickTop="1" thickBot="1" x14ac:dyDescent="0.3">
      <c r="B14" s="135" t="s">
        <v>31</v>
      </c>
      <c r="C14" s="136"/>
      <c r="D14" s="136"/>
      <c r="E14" s="136"/>
      <c r="F14" s="136"/>
      <c r="G14" s="136"/>
      <c r="H14" s="110"/>
      <c r="I14" s="27"/>
      <c r="J14" s="27"/>
      <c r="K14" s="27"/>
      <c r="L14" s="28"/>
      <c r="M14" s="8"/>
      <c r="N14" s="8"/>
      <c r="O14" s="29"/>
      <c r="P14" s="29"/>
      <c r="Q14" s="30" t="s">
        <v>10</v>
      </c>
      <c r="R14" s="137" t="s">
        <v>11</v>
      </c>
      <c r="S14" s="138"/>
      <c r="T14" s="139"/>
      <c r="U14" s="22"/>
      <c r="V14" s="31"/>
    </row>
    <row r="15" spans="1:22" ht="33" customHeight="1" thickTop="1" thickBot="1" x14ac:dyDescent="0.3">
      <c r="B15" s="128" t="s">
        <v>30</v>
      </c>
      <c r="C15" s="129"/>
      <c r="D15" s="129"/>
      <c r="E15" s="129"/>
      <c r="F15" s="129"/>
      <c r="G15" s="129"/>
      <c r="H15" s="109"/>
      <c r="I15" s="32"/>
      <c r="L15" s="12"/>
      <c r="M15" s="12"/>
      <c r="N15" s="12"/>
      <c r="O15" s="33"/>
      <c r="P15" s="33"/>
      <c r="Q15" s="34">
        <f>SUM(P7:P12)</f>
        <v>22392</v>
      </c>
      <c r="R15" s="130">
        <f>SUM(S7:S12)</f>
        <v>0</v>
      </c>
      <c r="S15" s="131"/>
      <c r="T15" s="132"/>
    </row>
    <row r="16" spans="1:22" ht="14.25" customHeight="1" thickTop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</sheetData>
  <sheetProtection algorithmName="SHA-512" hashValue="KpnF/njUL+GYvdNpuL2iIzB/zaUkWF2/BFaXjkURVT55v+80CTrBPj+7I2smTdWCcaOPqTUSN8a5glhWWg4eOw==" saltValue="ZIIm+3EpCvamnf5KsipTQQ==" spinCount="100000" sheet="1" objects="1" scenarios="1"/>
  <mergeCells count="14">
    <mergeCell ref="B15:G15"/>
    <mergeCell ref="R15:T15"/>
    <mergeCell ref="B1:D1"/>
    <mergeCell ref="B14:G14"/>
    <mergeCell ref="R14:T14"/>
    <mergeCell ref="I10:I12"/>
    <mergeCell ref="J10:J12"/>
    <mergeCell ref="K10:K12"/>
    <mergeCell ref="H10:H12"/>
    <mergeCell ref="L10:L12"/>
    <mergeCell ref="U10:U12"/>
    <mergeCell ref="O10:O12"/>
    <mergeCell ref="M10:M12"/>
    <mergeCell ref="N10:N12"/>
  </mergeCells>
  <conditionalFormatting sqref="D7:D12">
    <cfRule type="containsBlanks" dxfId="6" priority="51">
      <formula>LEN(TRIM(D7))=0</formula>
    </cfRule>
  </conditionalFormatting>
  <conditionalFormatting sqref="T7:T12">
    <cfRule type="cellIs" dxfId="5" priority="43" operator="equal">
      <formula>"VYHOVUJE"</formula>
    </cfRule>
  </conditionalFormatting>
  <conditionalFormatting sqref="T7:T12">
    <cfRule type="cellIs" dxfId="4" priority="42" operator="equal">
      <formula>"NEVYHOVUJE"</formula>
    </cfRule>
  </conditionalFormatting>
  <conditionalFormatting sqref="R7:R12 G7:G12">
    <cfRule type="containsBlanks" dxfId="3" priority="23">
      <formula>LEN(TRIM(G7))=0</formula>
    </cfRule>
  </conditionalFormatting>
  <conditionalFormatting sqref="G7:G12 R7:R12">
    <cfRule type="notContainsBlanks" dxfId="2" priority="21">
      <formula>LEN(TRIM(G7))&gt;0</formula>
    </cfRule>
  </conditionalFormatting>
  <conditionalFormatting sqref="G7:G12 R7:R12">
    <cfRule type="notContainsBlanks" dxfId="1" priority="20">
      <formula>LEN(TRIM(G7))&gt;0</formula>
    </cfRule>
  </conditionalFormatting>
  <conditionalFormatting sqref="G7:G12">
    <cfRule type="notContainsBlanks" dxfId="0" priority="19">
      <formula>LEN(TRIM(G7))&gt;0</formula>
    </cfRule>
  </conditionalFormatting>
  <dataValidations count="2">
    <dataValidation type="list" allowBlank="1" showInputMessage="1" showErrorMessage="1" sqref="J7:J10" xr:uid="{CBD82B4A-4556-4BD8-97B1-6493B60EABDA}">
      <formula1>"ANO,NE"</formula1>
    </dataValidation>
    <dataValidation type="list" showInputMessage="1" showErrorMessage="1" sqref="E7:E12" xr:uid="{00000000-0002-0000-0000-000001000000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2021-04-14T06:29:12Z</cp:lastPrinted>
  <dcterms:created xsi:type="dcterms:W3CDTF">2014-03-05T12:43:32Z</dcterms:created>
  <dcterms:modified xsi:type="dcterms:W3CDTF">2021-09-10T09:13:43Z</dcterms:modified>
</cp:coreProperties>
</file>