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/>
  <bookViews>
    <workbookView xWindow="0" yWindow="0" windowWidth="23040" windowHeight="9060" tabRatio="753" activeTab="0"/>
  </bookViews>
  <sheets>
    <sheet name="Výpočetní technika" sheetId="1" r:id="rId1"/>
  </sheets>
  <definedNames>
    <definedName name="_xlnm.Print_Area" localSheetId="0">'Výpočetní technika'!$B$1:$T$20</definedName>
  </definedNames>
  <calcPr calcId="191029"/>
</workbook>
</file>

<file path=xl/sharedStrings.xml><?xml version="1.0" encoding="utf-8"?>
<sst xmlns="http://schemas.openxmlformats.org/spreadsheetml/2006/main" count="64" uniqueCount="51">
  <si>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</si>
  <si>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</si>
  <si>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</si>
  <si>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</si>
  <si>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</si>
  <si>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</si>
  <si>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</si>
  <si>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</si>
  <si>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</si>
  <si>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</si>
  <si>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</si>
  <si>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30211400-5 - Počítačové konfigurace 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</si>
  <si>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</si>
  <si>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</si>
  <si>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</si>
  <si>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</si>
  <si>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</si>
  <si>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</si>
  <si>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</si>
  <si>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</si>
  <si>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</si>
  <si>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</si>
  <si>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</si>
  <si>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</si>
  <si>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</si>
  <si>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</si>
  <si>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</si>
  <si>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</si>
  <si>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Samostatná faktura</t>
  </si>
  <si>
    <t>NE</t>
  </si>
  <si>
    <t>Pokud financováno z projektových prostředků, pak ŘEŠITEL uvede: NÁZEV A ČÍSLO DOTAČNÍHO PROJEKTU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</si>
  <si>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</si>
  <si>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</si>
  <si>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100 - 2021 </t>
  </si>
  <si>
    <t>Janeček Eduard</t>
  </si>
  <si>
    <t>Ing. Markéta Lintimerová,
Tel.: 37763 2543</t>
  </si>
  <si>
    <t>Technická 8,
301 00 Plzeň,
budova Fakulty aplikovaných věd,
místnost UN 526</t>
  </si>
  <si>
    <t>Notebook včetně dokovací stanice</t>
  </si>
  <si>
    <t xml:space="preserve">Záruka na zboží min. 36 měsíců, servis NBD on site. </t>
  </si>
  <si>
    <r>
      <t xml:space="preserve">Procesor architektury x86-64.
Výkon procesoru v Passmark CPU více než 11 000 bodů (platné ke dni 3.8.2021), minimálně 4 jádra.
Operační paměť minimálně 16 GB.
Úložiště typu SSD o kapacitě minimálně 500 GB.
Integrovaná wifi karta.
Matný display o velikosti 14" s rozlišením min. 1920x1080, technologie IPS.
Min. 2x USB 3.1 a 1x USB-C.
Nabíjení ntb a přenos obrazu přes USB-C rozhraní.
Operační systém Windows 10 - OS Windows požadujeme z důvodu kompatibility s interními aplikacemi ZČU (Stag, Magion,...).
CZ Klávesnice s podsvícením nebo alternativním způsobem zlepšení viditelnosti ve tmě.
Maximální hmotnost 1,7 kg. Maximální výška 2 cm. 
</t>
    </r>
    <r>
      <rPr>
        <b/>
        <sz val="11"/>
        <color theme="1"/>
        <rFont val="Calibri"/>
        <family val="2"/>
        <scheme val="minor"/>
      </rPr>
      <t>Včetně dokovací stanice USB-C</t>
    </r>
    <r>
      <rPr>
        <sz val="11"/>
        <color theme="1"/>
        <rFont val="Calibri"/>
        <family val="2"/>
        <scheme val="minor"/>
      </rPr>
      <t xml:space="preserve"> s minimálně 3x portem USB 3.0, 1x digitálním grafickým výstupem, síťovým konektorem (RJ-45) a vlastním napájecím adaptérem. Dokovací stanice musí mít funkci napájení notebooku. 
Záruka na zboží min. 36 měsíců, servis NBD on site. </t>
    </r>
  </si>
  <si>
    <t>Notebook s numerickou klávesnicí</t>
  </si>
  <si>
    <t>Ing. Ladislav Pešička, 
Tel.: 37763 2469</t>
  </si>
  <si>
    <t>Technická 8,
301 00 Plzeň,
Fakulta aplikovaných věd -
Katedra informatiky a výpočetní techniky,
místnost UN 358</t>
  </si>
  <si>
    <t>Záruka na notebook min. 36 měsíců, servis  NBD on site</t>
  </si>
  <si>
    <t>Záruka na notebook min.  36 měsíců, servis  NBD on site</t>
  </si>
  <si>
    <t>Notebook 14"</t>
  </si>
  <si>
    <t>Výkon procesoru v notebooku minimálně 9 900 bodů dle https://www.cpubenchmark.net.
Podpora TPM 2.0 či vyšší + plná podpora operačního systému Windows 11 ze strany obsaženého hardwaru.
Paměť RAM typu DDR4 (nebo lepší) s minimální kapacitou 16GB.
M.2 SSD s minimální kapacitou 512GB.
Display s minimálním rozlišením 1920x1080 a uhlopříčkou 14"; Technologie IPS,MVA, nebo jejich deriváty (Ne TN).
Webkamera integrovaná s minimálním rozlišením 720p.
Wifi 802.11ax; Bluetooth.
Podsvícená klávesnice.
Minimálně 2x USB ve verzi 3.x a 1x USB-C; HDMI.
Možnost nabíjení notebooku prostřednictvím portu USB-C.
Čtečka otisků prstů.
Kapacita baterie minimálně 54Wh.
OS Windows 10 64-bit Professional s českou lokalizací / Windows 11 v odpovídající verzi - OS Windows požadujeme z důvodu kompatibility s interními aplikacemi ZČU (Stag, Magion,...).
Hmotnost maximálně 1,8kg.
Záruka min. 36 měsíců, servis  NBD on site.</t>
  </si>
  <si>
    <t>Výpočetní notebook 15"-15,6"</t>
  </si>
  <si>
    <t>Výkon procesoru v notebooku minimálně 21 000 bodů dle https://www.cpubenchmark.net.
Podpora TPM 2.0 či vyšší + plná podpora operačního systému Windows 11 ze strany obsaženého hardwaru.
Paměť RAM typu DDR4 (nebo lepší) s minimální kapacitou 16GB.
Pevný disk SSD s minimální kapacitou min. 1000GB.
Display s minimálním rozlišením 1920x1080 a uhlopříčkou 15 - 15,6"; Technologie IPS,MVA, nebo jejich deriváty (Ne TN); obnovovací frekvence minimálně 165Hz.
Dedikovaná grafická karta s minimálně 6GB paměti GDDR6; podpora minimálně CUDA 7 + ray-tracing.
Webkamera integrovaná s minimálním rozlišením 720p.
Gigabitový port pro LAN, Wifi 802.11ax; Bluetooth.
Podsvícená klávesnice s numerickou částí.
Minimálně 4x USB v verzi 3.x a 2x USB-C; HDMI; RJ-45.
Svítivost displeje minimálně 300 nitů.
Kapacita baterie minimálně 80Wh.
OS Windows 10 64-bit Professional s českou lokalizací nebo Windows 11 v odpovídající verzi  - OS Windows požadujeme z důvodu kompatibility s interními aplikacemi ZČU (Stag, Magion,...).
Hmotnost maximálně 2,5kg.
Záruka min. 36 měsíců, servis  NBD on site.</t>
  </si>
  <si>
    <t>Výkon procesoru v notebooku 9 900 bodů dle https://www.cpubenchmark.net.
Podpora TPM 2.0 či vyšší + plná podpora operačního systému Windows 11 ze strany obsaženého hardwaru.
Paměť RAM typu DDR4 (nebo lepší) s kapacitou min. 8GB.
M.2 SSD s kapacitou min. 512GB.
Display s rozlišením 1920x1080 a uhlopříčkou 15,6"; Technologie IPS,MVA, nebo jejich deriváty (Ne TN).
Webkamera integrovaná s rozlišením 720p.
Wifi 802.11ax; Bluetooth.
Podsvícená klávesnice s numerickou částí.
Minimálně 2x USB ve verzi 3.x a 1x USB-C; HDMI, integrovaný RJ-45 konektor.
Možnost nabíjení notebooku prostřednictvím portu USB-C.
Čtečka otisků prstů.
Kompozitní šasi notebooku.
Kapacita baterie minimálně 54Wh.
OS Windows 10 64-bit Professional s českou lokalizací / Windows 11 v odpovídající verzi - OS Windows požadujeme z důvodu kompatibility s interními aplikacemi ZČU (Stag, Magion,...).
Hmotnost maximálně 1,9kg.
Záruka min. 36 měsíců, servis  NBD on site.</t>
  </si>
  <si>
    <t>Výkon procesoru v notebooku minimálně 18000 bodů dle https://www.cpubenchmark.net.
Paměť RAM typu DDR4 (nebo lepší) s minimální kapacitou 16GB.
Pevný disk SSD s minimální kapacitou 512GB.
Display s minimálním rozlišením 1920x1080 a uhlopříčkou 15 - 15,6"; Technologie IPS,MVA, nebo jejich deriváty (Ne TN); obnovovací frekvence minimálně 144Hz.
Dedikovaná grafická karta s minimálně 6GB paměti DDR6; podpora minimálně CUDA 7.
Webkamera integrovaná s minimálním rozlišením 720p.
Gigabitový port pro LAN, Wifi 802.11ac; Bluetooth.
Podsvícená klávesnice s numerickou částí .
Minimálně 2x USB v verzi 3.x a 1x USB-C; HDMI; RJ-45; čtečka paměťových karet.
Kapacita baterie minimálně 48Wh.
OS Windows 10 64-bit Professional s českou lokalizací nebo Windows 11 v odpovídající verzi - - OS Windows požadujeme z důvodu kompatibility s interními aplikacemi ZČU (Stag, Magion,...).
Hmotnost maximálně 2,6kg.
Záruka min. 36 měsíců, servis  NBD on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</si>
</sst>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n"/>
      <bottom style="thick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thick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/>
    </xf>
    <xf numFmtId="3" fontId="0" fillId="7" borderId="8" xfId="0" applyNumberFormat="1" applyFill="1" applyBorder="1" applyAlignment="1">
      <alignment horizontal="center" vertical="center" wrapText="1"/>
    </xf>
    <xf numFmtId="3" fontId="0" fillId="7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2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34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21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405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59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64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16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12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4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16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1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4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16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1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2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6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4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2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2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16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4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6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16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1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95250</xdr:colOff>
      <xdr:row>70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3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97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1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50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0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21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40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31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5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6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88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07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26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64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02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21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40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59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7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97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1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3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7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93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1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3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50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88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26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21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40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5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55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74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93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1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3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50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6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95250</xdr:colOff>
      <xdr:row>79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0903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07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6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8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2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6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0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4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5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7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9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1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7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3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5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8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2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5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50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0903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07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090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6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21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40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07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090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43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68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07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6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8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2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6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0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4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5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7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9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1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7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3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5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8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2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5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50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090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7993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72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22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8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13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59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7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8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2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6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16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1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69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8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4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8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0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4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5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7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9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1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54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7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93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31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6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0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2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2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8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8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40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1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1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5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50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699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76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842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241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48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898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23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47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29975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470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718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3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42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0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7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597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1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3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692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1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75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0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45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88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0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2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4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5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7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3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5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09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3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5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69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18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0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2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26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0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2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4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5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7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39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1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3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7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1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3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5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58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2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64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0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2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75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3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5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7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89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1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3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5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596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204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19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3689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090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6909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404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3665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46" zoomScaleNormal="46" workbookViewId="0" topLeftCell="A15">
      <selection activeCell="H10" sqref="H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20.140625" style="1" customWidth="1"/>
    <col min="7" max="7" width="29.7109375" style="4" bestFit="1" customWidth="1"/>
    <col min="8" max="8" width="24.8515625" style="4" customWidth="1"/>
    <col min="9" max="9" width="25.00390625" style="4" customWidth="1"/>
    <col min="10" max="10" width="16.57421875" style="1" customWidth="1"/>
    <col min="11" max="11" width="27.28125" style="5" hidden="1" customWidth="1"/>
    <col min="12" max="12" width="32.140625" style="5" customWidth="1"/>
    <col min="13" max="13" width="30.7109375" style="5" customWidth="1"/>
    <col min="14" max="14" width="45.8515625" style="4" customWidth="1"/>
    <col min="15" max="15" width="31.5742187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50.57421875" style="6" customWidth="1"/>
    <col min="23" max="16384" width="8.8515625" style="5" customWidth="1"/>
  </cols>
  <sheetData>
    <row r="1" spans="2:22" ht="40.95" customHeight="1">
      <c r="B1" s="100" t="s">
        <v>33</v>
      </c>
      <c r="C1" s="101"/>
      <c r="D1" s="101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96"/>
      <c r="E3" s="96"/>
      <c r="F3" s="9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96"/>
      <c r="E4" s="96"/>
      <c r="F4" s="96"/>
      <c r="G4" s="96"/>
      <c r="H4" s="9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10" t="s">
        <v>2</v>
      </c>
      <c r="H5" s="111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25</v>
      </c>
      <c r="I6" s="40" t="s">
        <v>16</v>
      </c>
      <c r="J6" s="39" t="s">
        <v>17</v>
      </c>
      <c r="K6" s="39" t="s">
        <v>30</v>
      </c>
      <c r="L6" s="41" t="s">
        <v>18</v>
      </c>
      <c r="M6" s="42" t="s">
        <v>19</v>
      </c>
      <c r="N6" s="41" t="s">
        <v>20</v>
      </c>
      <c r="O6" s="39" t="s">
        <v>32</v>
      </c>
      <c r="P6" s="41" t="s">
        <v>21</v>
      </c>
      <c r="Q6" s="39" t="s">
        <v>5</v>
      </c>
      <c r="R6" s="43" t="s">
        <v>6</v>
      </c>
      <c r="S6" s="97" t="s">
        <v>7</v>
      </c>
      <c r="T6" s="44" t="s">
        <v>8</v>
      </c>
      <c r="U6" s="41" t="s">
        <v>22</v>
      </c>
      <c r="V6" s="41" t="s">
        <v>23</v>
      </c>
    </row>
    <row r="7" spans="1:22" ht="240" customHeight="1" thickBot="1" thickTop="1">
      <c r="A7" s="20"/>
      <c r="B7" s="77">
        <v>1</v>
      </c>
      <c r="C7" s="78" t="s">
        <v>37</v>
      </c>
      <c r="D7" s="79">
        <v>1</v>
      </c>
      <c r="E7" s="80" t="s">
        <v>31</v>
      </c>
      <c r="F7" s="81" t="s">
        <v>39</v>
      </c>
      <c r="G7" s="124"/>
      <c r="H7" s="125"/>
      <c r="I7" s="82" t="s">
        <v>28</v>
      </c>
      <c r="J7" s="80" t="s">
        <v>29</v>
      </c>
      <c r="K7" s="83"/>
      <c r="L7" s="84" t="s">
        <v>38</v>
      </c>
      <c r="M7" s="85" t="s">
        <v>35</v>
      </c>
      <c r="N7" s="85" t="s">
        <v>36</v>
      </c>
      <c r="O7" s="86">
        <v>42</v>
      </c>
      <c r="P7" s="87">
        <f>D7*Q7</f>
        <v>22000</v>
      </c>
      <c r="Q7" s="88">
        <v>22000</v>
      </c>
      <c r="R7" s="128"/>
      <c r="S7" s="89">
        <f>D7*R7</f>
        <v>0</v>
      </c>
      <c r="T7" s="90" t="str">
        <f aca="true" t="shared" si="0" ref="T7">IF(ISNUMBER(R7),IF(R7&gt;Q7,"NEVYHOVUJE","VYHOVUJE")," ")</f>
        <v xml:space="preserve"> </v>
      </c>
      <c r="U7" s="80" t="s">
        <v>34</v>
      </c>
      <c r="V7" s="80" t="s">
        <v>12</v>
      </c>
    </row>
    <row r="8" spans="1:22" ht="277.5" customHeight="1">
      <c r="A8" s="20"/>
      <c r="B8" s="67">
        <v>2</v>
      </c>
      <c r="C8" s="68" t="s">
        <v>45</v>
      </c>
      <c r="D8" s="69">
        <v>7</v>
      </c>
      <c r="E8" s="70" t="s">
        <v>31</v>
      </c>
      <c r="F8" s="91" t="s">
        <v>46</v>
      </c>
      <c r="G8" s="125"/>
      <c r="H8" s="125"/>
      <c r="I8" s="118" t="s">
        <v>28</v>
      </c>
      <c r="J8" s="115" t="s">
        <v>29</v>
      </c>
      <c r="K8" s="121"/>
      <c r="L8" s="71" t="s">
        <v>43</v>
      </c>
      <c r="M8" s="112" t="s">
        <v>41</v>
      </c>
      <c r="N8" s="112" t="s">
        <v>42</v>
      </c>
      <c r="O8" s="72">
        <v>100</v>
      </c>
      <c r="P8" s="73">
        <f>D8*Q8</f>
        <v>154000</v>
      </c>
      <c r="Q8" s="74">
        <v>22000</v>
      </c>
      <c r="R8" s="129"/>
      <c r="S8" s="75">
        <f>D8*R8</f>
        <v>0</v>
      </c>
      <c r="T8" s="76" t="str">
        <f aca="true" t="shared" si="1" ref="T8:T11">IF(ISNUMBER(R8),IF(R8&gt;Q8,"NEVYHOVUJE","VYHOVUJE")," ")</f>
        <v xml:space="preserve"> </v>
      </c>
      <c r="U8" s="115"/>
      <c r="V8" s="70" t="s">
        <v>11</v>
      </c>
    </row>
    <row r="9" spans="1:22" ht="279.75" customHeight="1">
      <c r="A9" s="20"/>
      <c r="B9" s="94">
        <v>3</v>
      </c>
      <c r="C9" s="57" t="s">
        <v>47</v>
      </c>
      <c r="D9" s="58">
        <v>2</v>
      </c>
      <c r="E9" s="59" t="s">
        <v>31</v>
      </c>
      <c r="F9" s="92" t="s">
        <v>48</v>
      </c>
      <c r="G9" s="126"/>
      <c r="H9" s="98"/>
      <c r="I9" s="119"/>
      <c r="J9" s="116"/>
      <c r="K9" s="122"/>
      <c r="L9" s="60" t="s">
        <v>44</v>
      </c>
      <c r="M9" s="113"/>
      <c r="N9" s="113"/>
      <c r="O9" s="65">
        <v>100</v>
      </c>
      <c r="P9" s="61">
        <f>D9*Q9</f>
        <v>68000</v>
      </c>
      <c r="Q9" s="62">
        <v>34000</v>
      </c>
      <c r="R9" s="130"/>
      <c r="S9" s="63">
        <f>D9*R9</f>
        <v>0</v>
      </c>
      <c r="T9" s="64" t="str">
        <f t="shared" si="1"/>
        <v xml:space="preserve"> </v>
      </c>
      <c r="U9" s="116"/>
      <c r="V9" s="59" t="s">
        <v>11</v>
      </c>
    </row>
    <row r="10" spans="1:22" ht="294.75" customHeight="1">
      <c r="A10" s="20"/>
      <c r="B10" s="56">
        <v>4</v>
      </c>
      <c r="C10" s="57" t="s">
        <v>40</v>
      </c>
      <c r="D10" s="58">
        <v>1</v>
      </c>
      <c r="E10" s="59" t="s">
        <v>31</v>
      </c>
      <c r="F10" s="92" t="s">
        <v>49</v>
      </c>
      <c r="G10" s="126"/>
      <c r="H10" s="125"/>
      <c r="I10" s="119"/>
      <c r="J10" s="116"/>
      <c r="K10" s="122"/>
      <c r="L10" s="60" t="s">
        <v>43</v>
      </c>
      <c r="M10" s="113"/>
      <c r="N10" s="113"/>
      <c r="O10" s="65">
        <v>100</v>
      </c>
      <c r="P10" s="61">
        <f>D10*Q10</f>
        <v>20500</v>
      </c>
      <c r="Q10" s="62">
        <v>20500</v>
      </c>
      <c r="R10" s="130"/>
      <c r="S10" s="63">
        <f>D10*R10</f>
        <v>0</v>
      </c>
      <c r="T10" s="64" t="str">
        <f aca="true" t="shared" si="2" ref="T10">IF(ISNUMBER(R10),IF(R10&gt;Q10,"NEVYHOVUJE","VYHOVUJE")," ")</f>
        <v xml:space="preserve"> </v>
      </c>
      <c r="U10" s="116"/>
      <c r="V10" s="59" t="s">
        <v>11</v>
      </c>
    </row>
    <row r="11" spans="1:22" ht="276" customHeight="1" thickBot="1">
      <c r="A11" s="20"/>
      <c r="B11" s="95">
        <v>5</v>
      </c>
      <c r="C11" s="48" t="s">
        <v>47</v>
      </c>
      <c r="D11" s="49">
        <v>1</v>
      </c>
      <c r="E11" s="50" t="s">
        <v>31</v>
      </c>
      <c r="F11" s="93" t="s">
        <v>50</v>
      </c>
      <c r="G11" s="127"/>
      <c r="H11" s="99"/>
      <c r="I11" s="120"/>
      <c r="J11" s="117"/>
      <c r="K11" s="123"/>
      <c r="L11" s="51" t="s">
        <v>43</v>
      </c>
      <c r="M11" s="114"/>
      <c r="N11" s="114"/>
      <c r="O11" s="66">
        <v>100</v>
      </c>
      <c r="P11" s="52">
        <f>D11*Q11</f>
        <v>33000</v>
      </c>
      <c r="Q11" s="53">
        <v>33000</v>
      </c>
      <c r="R11" s="131"/>
      <c r="S11" s="54">
        <f>D11*R11</f>
        <v>0</v>
      </c>
      <c r="T11" s="55" t="str">
        <f t="shared" si="1"/>
        <v xml:space="preserve"> </v>
      </c>
      <c r="U11" s="117"/>
      <c r="V11" s="50" t="s">
        <v>11</v>
      </c>
    </row>
    <row r="12" spans="3:16" ht="17.4" customHeight="1" thickBot="1" thickTop="1">
      <c r="C12" s="5"/>
      <c r="D12" s="5"/>
      <c r="E12" s="5"/>
      <c r="F12" s="5"/>
      <c r="G12" s="33"/>
      <c r="H12" s="33"/>
      <c r="I12" s="5"/>
      <c r="J12" s="5"/>
      <c r="N12" s="5"/>
      <c r="O12" s="5"/>
      <c r="P12" s="5"/>
    </row>
    <row r="13" spans="2:22" ht="82.95" customHeight="1" thickBot="1" thickTop="1">
      <c r="B13" s="106" t="s">
        <v>27</v>
      </c>
      <c r="C13" s="106"/>
      <c r="D13" s="106"/>
      <c r="E13" s="106"/>
      <c r="F13" s="106"/>
      <c r="G13" s="106"/>
      <c r="H13" s="106"/>
      <c r="I13" s="106"/>
      <c r="J13" s="21"/>
      <c r="K13" s="21"/>
      <c r="L13" s="7"/>
      <c r="M13" s="7"/>
      <c r="N13" s="7"/>
      <c r="O13" s="22"/>
      <c r="P13" s="22"/>
      <c r="Q13" s="23" t="s">
        <v>9</v>
      </c>
      <c r="R13" s="107" t="s">
        <v>10</v>
      </c>
      <c r="S13" s="108"/>
      <c r="T13" s="109"/>
      <c r="U13" s="24"/>
      <c r="V13" s="25"/>
    </row>
    <row r="14" spans="2:20" ht="43.2" customHeight="1" thickBot="1" thickTop="1">
      <c r="B14" s="102" t="s">
        <v>26</v>
      </c>
      <c r="C14" s="102"/>
      <c r="D14" s="102"/>
      <c r="E14" s="102"/>
      <c r="F14" s="102"/>
      <c r="G14" s="102"/>
      <c r="I14" s="26"/>
      <c r="L14" s="9"/>
      <c r="M14" s="9"/>
      <c r="N14" s="9"/>
      <c r="O14" s="27"/>
      <c r="P14" s="27"/>
      <c r="Q14" s="28">
        <f>SUM(P7:P11)</f>
        <v>297500</v>
      </c>
      <c r="R14" s="103">
        <f>SUM(S7:S11)</f>
        <v>0</v>
      </c>
      <c r="S14" s="104"/>
      <c r="T14" s="105"/>
    </row>
    <row r="15" spans="8:19" ht="15" thickTop="1">
      <c r="H15" s="96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96"/>
      <c r="H16" s="9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7"/>
      <c r="C17" s="47"/>
      <c r="D17" s="47"/>
      <c r="E17" s="47"/>
      <c r="F17" s="47"/>
      <c r="G17" s="96"/>
      <c r="H17" s="9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7"/>
      <c r="C18" s="47"/>
      <c r="D18" s="47"/>
      <c r="E18" s="47"/>
      <c r="F18" s="47"/>
      <c r="G18" s="96"/>
      <c r="H18" s="9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96"/>
      <c r="H19" s="9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8:19" ht="19.95" customHeight="1">
      <c r="H20" s="36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96"/>
      <c r="H21" s="9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96"/>
      <c r="H22" s="96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96"/>
      <c r="H23" s="96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96"/>
      <c r="H24" s="96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96"/>
      <c r="H25" s="96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96"/>
      <c r="H26" s="96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96"/>
      <c r="H27" s="9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96"/>
      <c r="H28" s="96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96"/>
      <c r="H29" s="96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96"/>
      <c r="H30" s="96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96"/>
      <c r="H31" s="9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96"/>
      <c r="H32" s="9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96"/>
      <c r="H33" s="9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96"/>
      <c r="H34" s="9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96"/>
      <c r="H35" s="9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96"/>
      <c r="H36" s="9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96"/>
      <c r="H37" s="9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96"/>
      <c r="H38" s="9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96"/>
      <c r="H39" s="9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96"/>
      <c r="H40" s="9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96"/>
      <c r="H41" s="9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96"/>
      <c r="H42" s="9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96"/>
      <c r="H43" s="9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96"/>
      <c r="H44" s="9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96"/>
      <c r="H45" s="9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96"/>
      <c r="H46" s="9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96"/>
      <c r="H47" s="9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96"/>
      <c r="H48" s="9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96"/>
      <c r="H49" s="9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96"/>
      <c r="H50" s="9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96"/>
      <c r="H51" s="9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96"/>
      <c r="H52" s="9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96"/>
      <c r="H53" s="9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96"/>
      <c r="H54" s="9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96"/>
      <c r="H55" s="9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96"/>
      <c r="H56" s="9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96"/>
      <c r="H57" s="9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96"/>
      <c r="H58" s="9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96"/>
      <c r="H59" s="9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96"/>
      <c r="H60" s="9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96"/>
      <c r="H61" s="9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96"/>
      <c r="H62" s="9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96"/>
      <c r="H63" s="9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96"/>
      <c r="H64" s="9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96"/>
      <c r="H65" s="9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96"/>
      <c r="H66" s="9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96"/>
      <c r="H67" s="9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96"/>
      <c r="H68" s="9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96"/>
      <c r="H69" s="9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96"/>
      <c r="H70" s="9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96"/>
      <c r="H71" s="9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96"/>
      <c r="H72" s="9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96"/>
      <c r="H73" s="9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96"/>
      <c r="H74" s="9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96"/>
      <c r="H75" s="9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96"/>
      <c r="H76" s="9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96"/>
      <c r="H77" s="9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96"/>
      <c r="H78" s="9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96"/>
      <c r="H79" s="9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96"/>
      <c r="H80" s="9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96"/>
      <c r="H81" s="9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96"/>
      <c r="H82" s="9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96"/>
      <c r="H83" s="9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96"/>
      <c r="H84" s="9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96"/>
      <c r="H85" s="9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96"/>
      <c r="H86" s="9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96"/>
      <c r="H87" s="9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96"/>
      <c r="H88" s="9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96"/>
      <c r="H89" s="9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96"/>
      <c r="H90" s="9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96"/>
      <c r="H91" s="9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96"/>
      <c r="H92" s="9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96"/>
      <c r="H93" s="9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96"/>
      <c r="H94" s="9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96"/>
      <c r="H95" s="9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96"/>
      <c r="H96" s="96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96"/>
      <c r="H97" s="96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96"/>
      <c r="H98" s="96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96"/>
      <c r="H99" s="96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6" ht="19.95" customHeight="1">
      <c r="C100" s="21"/>
      <c r="D100" s="29"/>
      <c r="E100" s="21"/>
      <c r="F100" s="21"/>
      <c r="G100" s="96"/>
      <c r="H100" s="96"/>
      <c r="I100" s="11"/>
      <c r="J100" s="11"/>
      <c r="K100" s="11"/>
      <c r="L100" s="11"/>
      <c r="M100" s="11"/>
      <c r="N100" s="6"/>
      <c r="O100" s="6"/>
      <c r="P100" s="6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</sheetData>
  <sheetProtection algorithmName="SHA-512" hashValue="d6i85nHxua1cQkzdgVdxmSOQOPyuPi2VQS5yd1FXHdujuy/ShZC2ufc3u1ORmSMYyoLCKzl1M95T73FXWMLqxQ==" saltValue="k5xh3pFIEwQCE25H/VURrQ==" spinCount="100000" sheet="1" objects="1" scenarios="1"/>
  <mergeCells count="12">
    <mergeCell ref="U8:U11"/>
    <mergeCell ref="I8:I11"/>
    <mergeCell ref="J8:J11"/>
    <mergeCell ref="K8:K11"/>
    <mergeCell ref="B1:D1"/>
    <mergeCell ref="B14:G14"/>
    <mergeCell ref="R14:T14"/>
    <mergeCell ref="B13:I13"/>
    <mergeCell ref="R13:T13"/>
    <mergeCell ref="G5:H5"/>
    <mergeCell ref="M8:M11"/>
    <mergeCell ref="N8:N11"/>
  </mergeCells>
  <conditionalFormatting sqref="D7:D11 B7:B11">
    <cfRule type="containsBlanks" priority="52" dxfId="7">
      <formula>LEN(TRIM(B7))=0</formula>
    </cfRule>
  </conditionalFormatting>
  <conditionalFormatting sqref="B7:B11">
    <cfRule type="cellIs" priority="49" dxfId="6" operator="greaterThanOrEqual">
      <formula>1</formula>
    </cfRule>
  </conditionalFormatting>
  <conditionalFormatting sqref="T7:T11">
    <cfRule type="cellIs" priority="36" dxfId="5" operator="equal">
      <formula>"VYHOVUJE"</formula>
    </cfRule>
  </conditionalFormatting>
  <conditionalFormatting sqref="T7:T11">
    <cfRule type="cellIs" priority="35" dxfId="4" operator="equal">
      <formula>"NEVYHOVUJE"</formula>
    </cfRule>
  </conditionalFormatting>
  <conditionalFormatting sqref="R7:R11 G7:H11">
    <cfRule type="containsBlanks" priority="29" dxfId="3">
      <formula>LEN(TRIM(G7))=0</formula>
    </cfRule>
  </conditionalFormatting>
  <conditionalFormatting sqref="R7:R11 G7:H11">
    <cfRule type="notContainsBlanks" priority="27" dxfId="2">
      <formula>LEN(TRIM(G7))&gt;0</formula>
    </cfRule>
  </conditionalFormatting>
  <conditionalFormatting sqref="R7:R11 G7:H11">
    <cfRule type="notContainsBlanks" priority="26" dxfId="1">
      <formula>LEN(TRIM(G7))&gt;0</formula>
    </cfRule>
  </conditionalFormatting>
  <conditionalFormatting sqref="G7:H11">
    <cfRule type="notContainsBlanks" priority="25" dxfId="0">
      <formula>LEN(TRIM(G7))&gt;0</formula>
    </cfRule>
  </conditionalFormatting>
  <dataValidations count="4">
    <dataValidation type="list" showInputMessage="1" showErrorMessage="1" sqref="J7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7:V11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2021-09-09T13:26:55Z</dcterms:modified>
  <cp:category/>
  <cp:version/>
  <cp:contentType/>
  <cp:contentStatus/>
  <cp:revision>3</cp:revision>
</cp:coreProperties>
</file>