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/>
  <mc:AlternateContent xmlns:mc="http://schemas.openxmlformats.org/markup-compatibility/2006">
    <mc:Choice Requires="x15">
      <x15ac:absPath xmlns:x15ac="http://schemas.microsoft.com/office/spreadsheetml/2010/11/ac" url="D:\O\VT\100\1 výzva\"/>
    </mc:Choice>
  </mc:AlternateContent>
  <xr:revisionPtr revIDLastSave="0" documentId="13_ncr:1_{095909B7-7605-48B0-8237-6DBE9DD82CA5}" xr6:coauthVersionLast="36" xr6:coauthVersionMax="47" xr10:uidLastSave="{00000000-0000-0000-0000-000000000000}"/>
  <bookViews>
    <workbookView xWindow="0" yWindow="0" windowWidth="28800" windowHeight="11625" tabRatio="753" xr2:uid="{00000000-000D-0000-FFFF-FFFF00000000}"/>
  </bookViews>
  <sheets>
    <sheet name="Výpočetní technika" sheetId="1" r:id="rId1"/>
  </sheets>
  <definedNames>
    <definedName name="_xlnm.Print_Area" localSheetId="0">'Výpočetní technika'!$B$1:$T$20</definedName>
  </definedNames>
  <calcPr calcId="191029"/>
</workbook>
</file>

<file path=xl/calcChain.xml><?xml version="1.0" encoding="utf-8"?>
<calcChain xmlns="http://schemas.openxmlformats.org/spreadsheetml/2006/main">
  <c r="S10" i="1" l="1"/>
  <c r="T10" i="1"/>
  <c r="P10" i="1"/>
  <c r="S8" i="1" l="1"/>
  <c r="T8" i="1"/>
  <c r="S9" i="1"/>
  <c r="T9" i="1"/>
  <c r="S11" i="1"/>
  <c r="T11" i="1"/>
  <c r="P8" i="1"/>
  <c r="P9" i="1"/>
  <c r="P11" i="1"/>
  <c r="P7" i="1" l="1"/>
  <c r="Q14" i="1" s="1"/>
  <c r="S7" i="1" l="1"/>
  <c r="R14" i="1" s="1"/>
  <c r="T7" i="1"/>
</calcChain>
</file>

<file path=xl/sharedStrings.xml><?xml version="1.0" encoding="utf-8"?>
<sst xmlns="http://schemas.openxmlformats.org/spreadsheetml/2006/main" count="64" uniqueCount="51">
  <si>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</si>
  <si>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</si>
  <si>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</si>
  <si>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</si>
  <si>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</si>
  <si>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</si>
  <si>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</si>
  <si>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</si>
  <si>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</si>
  <si>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</si>
  <si>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</si>
  <si>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30211400-5 - Počítačové konfigurace 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</si>
  <si>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</si>
  <si>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</si>
  <si>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</si>
  <si>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</si>
  <si>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</si>
  <si>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</si>
  <si>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</si>
  <si>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</si>
  <si>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</si>
  <si>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</si>
  <si>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</si>
  <si>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</si>
  <si>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</si>
  <si>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</si>
  <si>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</si>
  <si>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</si>
  <si>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Samostatná faktura</t>
  </si>
  <si>
    <t>NE</t>
  </si>
  <si>
    <t>Pokud financováno z projektových prostředků, pak ŘEŠITEL uvede: NÁZEV A ČÍSLO DOTAČNÍHO PROJEKTU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</si>
  <si>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</si>
  <si>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</si>
  <si>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100 - 2021 </t>
  </si>
  <si>
    <t>Janeček Eduard</t>
  </si>
  <si>
    <t>Ing. Markéta Lintimerová,
Tel.: 37763 2543</t>
  </si>
  <si>
    <t>Technická 8,
301 00 Plzeň,
budova Fakulty aplikovaných věd,
místnost UN 526</t>
  </si>
  <si>
    <t>Notebook včetně dokovací stanice</t>
  </si>
  <si>
    <t xml:space="preserve">Záruka na zboží min. 36 měsíců, servis NBD on site. </t>
  </si>
  <si>
    <r>
      <t xml:space="preserve">Procesor architektury x86-64.
Výkon procesoru v Passmark CPU více než 11 000 bodů (platné ke dni 3.8.2021), minimálně 4 jádra.
Operační paměť minimálně 16 GB.
Úložiště typu SSD o kapacitě minimálně 500 GB.
Integrovaná wifi karta.
Matný display o velikosti 14" s rozlišením min. 1920x1080, technologie IPS.
Min. 2x USB 3.1 a 1x USB-C.
Nabíjení ntb a přenos obrazu přes USB-C rozhraní.
Operační systém Windows 10 - OS Windows požadujeme z důvodu kompatibility s interními aplikacemi ZČU (Stag, Magion,...).
CZ Klávesnice s podsvícením nebo alternativním způsobem zlepšení viditelnosti ve tmě.
Maximální hmotnost 1,7 kg. Maximální výška 2 cm. 
</t>
    </r>
    <r>
      <rPr>
        <b/>
        <sz val="11"/>
        <color theme="1"/>
        <rFont val="Calibri"/>
        <family val="2"/>
        <charset val="238"/>
        <scheme val="minor"/>
      </rPr>
      <t>Včetně dokovací stanice USB-C</t>
    </r>
    <r>
      <rPr>
        <sz val="11"/>
        <color theme="1"/>
        <rFont val="Calibri"/>
        <family val="2"/>
        <charset val="238"/>
        <scheme val="minor"/>
      </rPr>
      <t xml:space="preserve"> s minimálně 3x portem USB 3.0, 1x digitálním grafickým výstupem, síťovým konektorem (RJ-45) a vlastním napájecím adaptérem. Dokovací stanice musí mít funkci napájení notebooku. 
Záruka na zboží min. 36 měsíců, servis NBD on site. </t>
    </r>
  </si>
  <si>
    <t>Notebook s numerickou klávesnicí</t>
  </si>
  <si>
    <t>Ing. Ladislav Pešička, 
Tel.: 37763 2469</t>
  </si>
  <si>
    <t>Technická 8,
301 00 Plzeň,
Fakulta aplikovaných věd -
Katedra informatiky a výpočetní techniky,
místnost UN 358</t>
  </si>
  <si>
    <t>Záruka na notebook min. 36 měsíců, servis  NBD on site</t>
  </si>
  <si>
    <t>Záruka na notebook min.  36 měsíců, servis  NBD on site</t>
  </si>
  <si>
    <t>Notebook 14"</t>
  </si>
  <si>
    <t>Výkon procesoru v notebooku minimálně 9 900 bodů dle https://www.cpubenchmark.net.
Podpora TPM 2.0 či vyšší + plná podpora operačního systému Windows 11 ze strany obsaženého hardwaru.
Paměť RAM typu DDR4 (nebo lepší) s minimální kapacitou 16GB.
M.2 SSD s minimální kapacitou 512GB.
Display s minimálním rozlišením 1920x1080 a uhlopříčkou 14"; Technologie IPS,MVA, nebo jejich deriváty (Ne TN).
Webkamera integrovaná s minimálním rozlišením 720p.
Wifi 802.11ax; Bluetooth.
Podsvícená klávesnice.
Minimálně 2x USB ve verzi 3.x a 1x USB-C; HDMI.
Možnost nabíjení notebooku prostřednictvím portu USB-C.
Čtečka otisků prstů.
Kapacita baterie minimálně 54Wh.
OS Windows 10 64-bit Professional s českou lokalizací / Windows 11 v odpovídající verzi - OS Windows požadujeme z důvodu kompatibility s interními aplikacemi ZČU (Stag, Magion,...).
Hmotnost maximálně 1,8kg.
Záruka min. 36 měsíců, servis  NBD on site.</t>
  </si>
  <si>
    <t>Výpočetní notebook 15"-15,6"</t>
  </si>
  <si>
    <t>Výkon procesoru v notebooku minimálně 21 000 bodů dle https://www.cpubenchmark.net.
Podpora TPM 2.0 či vyšší + plná podpora operačního systému Windows 11 ze strany obsaženého hardwaru.
Paměť RAM typu DDR4 (nebo lepší) s minimální kapacitou 16GB.
Pevný disk SSD s minimální kapacitou min. 1000GB.
Display s minimálním rozlišením 1920x1080 a uhlopříčkou 15 - 15,6"; Technologie IPS,MVA, nebo jejich deriváty (Ne TN); obnovovací frekvence minimálně 165Hz.
Dedikovaná grafická karta s minimálně 6GB paměti GDDR6; podpora minimálně CUDA 7 + ray-tracing.
Webkamera integrovaná s minimálním rozlišením 720p.
Gigabitový port pro LAN, Wifi 802.11ax; Bluetooth.
Podsvícená klávesnice s numerickou částí.
Minimálně 4x USB v verzi 3.x a 2x USB-C; HDMI; RJ-45.
Svítivost displeje minimálně 300 nitů.
Kapacita baterie minimálně 80Wh.
OS Windows 10 64-bit Professional s českou lokalizací nebo Windows 11 v odpovídající verzi  - OS Windows požadujeme z důvodu kompatibility s interními aplikacemi ZČU (Stag, Magion,...).
Hmotnost maximálně 2,5kg.
Záruka min. 36 měsíců, servis  NBD on site.</t>
  </si>
  <si>
    <t>Výkon procesoru v notebooku 9 900 bodů dle https://www.cpubenchmark.net.
Podpora TPM 2.0 či vyšší + plná podpora operačního systému Windows 11 ze strany obsaženého hardwaru.
Paměť RAM typu DDR4 (nebo lepší) s kapacitou min. 8GB.
M.2 SSD s kapacitou min. 512GB.
Display s rozlišením 1920x1080 a uhlopříčkou 15,6"; Technologie IPS,MVA, nebo jejich deriváty (Ne TN).
Webkamera integrovaná s rozlišením 720p.
Wifi 802.11ax; Bluetooth.
Podsvícená klávesnice s numerickou částí.
Minimálně 2x USB ve verzi 3.x a 1x USB-C; HDMI, integrovaný RJ-45 konektor.
Možnost nabíjení notebooku prostřednictvím portu USB-C.
Čtečka otisků prstů.
Kompozitní šasi notebooku.
Kapacita baterie minimálně 54Wh.
OS Windows 10 64-bit Professional s českou lokalizací / Windows 11 v odpovídající verzi - OS Windows požadujeme z důvodu kompatibility s interními aplikacemi ZČU (Stag, Magion,...).
Hmotnost maximálně 1,9kg.
Záruka min. 36 měsíců, servis  NBD on site.</t>
  </si>
  <si>
    <t>Výkon procesoru v notebooku minimálně 18000 bodů dle https://www.cpubenchmark.net.
Paměť RAM typu DDR4 (nebo lepší) s minimální kapacitou 16GB.
Pevný disk SSD s minimální kapacitou 512GB.
Display s minimálním rozlišením 1920x1080 a uhlopříčkou 15 - 15,6"; Technologie IPS,MVA, nebo jejich deriváty (Ne TN); obnovovací frekvence minimálně 144Hz.
Dedikovaná grafická karta s minimálně 6GB paměti DDR6; podpora minimálně CUDA 7.
Webkamera integrovaná s minimálním rozlišením 720p.
Gigabitový port pro LAN, Wifi 802.11ac; Bluetooth.
Podsvícená klávesnice s numerickou částí .
Minimálně 2x USB v verzi 3.x a 1x USB-C; HDMI; RJ-45; čtečka paměťových karet.
Kapacita baterie minimálně 48Wh.
OS Windows 10 64-bit Professional s českou lokalizací nebo Windows 11 v odpovídající verzi - - OS Windows požadujeme z důvodu kompatibility s interními aplikacemi ZČU (Stag, Magion,...).
Hmotnost maximálně 2,6kg.
Záruka min. 36 měsíců, servis 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</si>
</sst>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2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0" fillId="6" borderId="22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2" fillId="6" borderId="20" xfId="0" applyFont="1" applyFill="1" applyBorder="1" applyAlignment="1">
      <alignment horizontal="left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 applyProtection="1">
      <alignment horizontal="left" vertical="center" wrapText="1" inden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164" fontId="12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91440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91440</xdr:colOff>
      <xdr:row>79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47964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47964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47964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47964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47964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418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47964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47964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76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111609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47964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111608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9411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50646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zoomScale="53" zoomScaleNormal="53" workbookViewId="0">
      <selection activeCell="G10" sqref="G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12.28515625" style="2" customWidth="1"/>
    <col min="5" max="5" width="10.5703125" style="3" customWidth="1"/>
    <col min="6" max="6" width="120.140625" style="1" customWidth="1"/>
    <col min="7" max="7" width="29.7109375" style="4" bestFit="1" customWidth="1"/>
    <col min="8" max="8" width="24.85546875" style="4" customWidth="1"/>
    <col min="9" max="9" width="25" style="4" customWidth="1"/>
    <col min="10" max="10" width="16.5703125" style="1" customWidth="1"/>
    <col min="11" max="11" width="27.28515625" style="5" hidden="1" customWidth="1"/>
    <col min="12" max="12" width="32.140625" style="5" customWidth="1"/>
    <col min="13" max="13" width="30.7109375" style="5" customWidth="1"/>
    <col min="14" max="14" width="45.85546875" style="4" customWidth="1"/>
    <col min="15" max="15" width="31.57031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1.5703125" style="5" hidden="1" customWidth="1"/>
    <col min="22" max="22" width="50.5703125" style="6" customWidth="1"/>
    <col min="23" max="16384" width="9.140625" style="5"/>
  </cols>
  <sheetData>
    <row r="1" spans="1:22" ht="40.9" customHeight="1" x14ac:dyDescent="0.25">
      <c r="B1" s="97" t="s">
        <v>33</v>
      </c>
      <c r="C1" s="98"/>
      <c r="D1" s="9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95"/>
      <c r="E3" s="95"/>
      <c r="F3" s="9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5"/>
      <c r="E4" s="95"/>
      <c r="F4" s="95"/>
      <c r="G4" s="95"/>
      <c r="H4" s="9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07" t="s">
        <v>2</v>
      </c>
      <c r="H5" s="108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25</v>
      </c>
      <c r="I6" s="40" t="s">
        <v>16</v>
      </c>
      <c r="J6" s="39" t="s">
        <v>17</v>
      </c>
      <c r="K6" s="39" t="s">
        <v>30</v>
      </c>
      <c r="L6" s="41" t="s">
        <v>18</v>
      </c>
      <c r="M6" s="42" t="s">
        <v>19</v>
      </c>
      <c r="N6" s="41" t="s">
        <v>20</v>
      </c>
      <c r="O6" s="39" t="s">
        <v>32</v>
      </c>
      <c r="P6" s="41" t="s">
        <v>21</v>
      </c>
      <c r="Q6" s="39" t="s">
        <v>5</v>
      </c>
      <c r="R6" s="43" t="s">
        <v>6</v>
      </c>
      <c r="S6" s="96" t="s">
        <v>7</v>
      </c>
      <c r="T6" s="44" t="s">
        <v>8</v>
      </c>
      <c r="U6" s="41" t="s">
        <v>22</v>
      </c>
      <c r="V6" s="41" t="s">
        <v>23</v>
      </c>
    </row>
    <row r="7" spans="1:22" ht="240" customHeight="1" thickTop="1" thickBot="1" x14ac:dyDescent="0.3">
      <c r="A7" s="20"/>
      <c r="B7" s="78">
        <v>1</v>
      </c>
      <c r="C7" s="79" t="s">
        <v>37</v>
      </c>
      <c r="D7" s="80">
        <v>1</v>
      </c>
      <c r="E7" s="81" t="s">
        <v>31</v>
      </c>
      <c r="F7" s="82" t="s">
        <v>39</v>
      </c>
      <c r="G7" s="121"/>
      <c r="H7" s="121"/>
      <c r="I7" s="83" t="s">
        <v>28</v>
      </c>
      <c r="J7" s="81" t="s">
        <v>29</v>
      </c>
      <c r="K7" s="84"/>
      <c r="L7" s="85" t="s">
        <v>38</v>
      </c>
      <c r="M7" s="86" t="s">
        <v>35</v>
      </c>
      <c r="N7" s="86" t="s">
        <v>36</v>
      </c>
      <c r="O7" s="87">
        <v>42</v>
      </c>
      <c r="P7" s="88">
        <f>D7*Q7</f>
        <v>22000</v>
      </c>
      <c r="Q7" s="89">
        <v>22000</v>
      </c>
      <c r="R7" s="125"/>
      <c r="S7" s="90">
        <f>D7*R7</f>
        <v>0</v>
      </c>
      <c r="T7" s="91" t="str">
        <f t="shared" ref="T7" si="0">IF(ISNUMBER(R7), IF(R7&gt;Q7,"NEVYHOVUJE","VYHOVUJE")," ")</f>
        <v xml:space="preserve"> </v>
      </c>
      <c r="U7" s="81" t="s">
        <v>34</v>
      </c>
      <c r="V7" s="81" t="s">
        <v>12</v>
      </c>
    </row>
    <row r="8" spans="1:22" ht="277.5" customHeight="1" x14ac:dyDescent="0.25">
      <c r="A8" s="20"/>
      <c r="B8" s="68">
        <v>2</v>
      </c>
      <c r="C8" s="69" t="s">
        <v>45</v>
      </c>
      <c r="D8" s="70">
        <v>7</v>
      </c>
      <c r="E8" s="71" t="s">
        <v>31</v>
      </c>
      <c r="F8" s="92" t="s">
        <v>46</v>
      </c>
      <c r="G8" s="122"/>
      <c r="H8" s="122"/>
      <c r="I8" s="115" t="s">
        <v>28</v>
      </c>
      <c r="J8" s="112" t="s">
        <v>29</v>
      </c>
      <c r="K8" s="118"/>
      <c r="L8" s="72" t="s">
        <v>43</v>
      </c>
      <c r="M8" s="109" t="s">
        <v>41</v>
      </c>
      <c r="N8" s="109" t="s">
        <v>42</v>
      </c>
      <c r="O8" s="73">
        <v>100</v>
      </c>
      <c r="P8" s="74">
        <f>D8*Q8</f>
        <v>154000</v>
      </c>
      <c r="Q8" s="75">
        <v>22000</v>
      </c>
      <c r="R8" s="126"/>
      <c r="S8" s="76">
        <f>D8*R8</f>
        <v>0</v>
      </c>
      <c r="T8" s="77" t="str">
        <f t="shared" ref="T8:T11" si="1">IF(ISNUMBER(R8), IF(R8&gt;Q8,"NEVYHOVUJE","VYHOVUJE")," ")</f>
        <v xml:space="preserve"> </v>
      </c>
      <c r="U8" s="112"/>
      <c r="V8" s="71" t="s">
        <v>11</v>
      </c>
    </row>
    <row r="9" spans="1:22" ht="279.75" customHeight="1" x14ac:dyDescent="0.25">
      <c r="A9" s="20"/>
      <c r="B9" s="57">
        <v>3</v>
      </c>
      <c r="C9" s="58" t="s">
        <v>47</v>
      </c>
      <c r="D9" s="59">
        <v>2</v>
      </c>
      <c r="E9" s="60" t="s">
        <v>31</v>
      </c>
      <c r="F9" s="93" t="s">
        <v>48</v>
      </c>
      <c r="G9" s="123"/>
      <c r="H9" s="123"/>
      <c r="I9" s="116"/>
      <c r="J9" s="113"/>
      <c r="K9" s="119"/>
      <c r="L9" s="61" t="s">
        <v>44</v>
      </c>
      <c r="M9" s="110"/>
      <c r="N9" s="110"/>
      <c r="O9" s="66">
        <v>100</v>
      </c>
      <c r="P9" s="62">
        <f>D9*Q9</f>
        <v>68000</v>
      </c>
      <c r="Q9" s="63">
        <v>34000</v>
      </c>
      <c r="R9" s="127"/>
      <c r="S9" s="64">
        <f>D9*R9</f>
        <v>0</v>
      </c>
      <c r="T9" s="65" t="str">
        <f t="shared" si="1"/>
        <v xml:space="preserve"> </v>
      </c>
      <c r="U9" s="113"/>
      <c r="V9" s="60" t="s">
        <v>11</v>
      </c>
    </row>
    <row r="10" spans="1:22" ht="294.75" customHeight="1" x14ac:dyDescent="0.25">
      <c r="A10" s="20"/>
      <c r="B10" s="57">
        <v>4</v>
      </c>
      <c r="C10" s="58" t="s">
        <v>40</v>
      </c>
      <c r="D10" s="59">
        <v>1</v>
      </c>
      <c r="E10" s="60" t="s">
        <v>31</v>
      </c>
      <c r="F10" s="93" t="s">
        <v>49</v>
      </c>
      <c r="G10" s="123"/>
      <c r="H10" s="123"/>
      <c r="I10" s="116"/>
      <c r="J10" s="113"/>
      <c r="K10" s="119"/>
      <c r="L10" s="61" t="s">
        <v>43</v>
      </c>
      <c r="M10" s="110"/>
      <c r="N10" s="110"/>
      <c r="O10" s="66">
        <v>100</v>
      </c>
      <c r="P10" s="62">
        <f>D10*Q10</f>
        <v>20500</v>
      </c>
      <c r="Q10" s="63">
        <v>20500</v>
      </c>
      <c r="R10" s="127"/>
      <c r="S10" s="64">
        <f>D10*R10</f>
        <v>0</v>
      </c>
      <c r="T10" s="65" t="str">
        <f t="shared" ref="T10" si="2">IF(ISNUMBER(R10), IF(R10&gt;Q10,"NEVYHOVUJE","VYHOVUJE")," ")</f>
        <v xml:space="preserve"> </v>
      </c>
      <c r="U10" s="113"/>
      <c r="V10" s="60" t="s">
        <v>11</v>
      </c>
    </row>
    <row r="11" spans="1:22" ht="276" customHeight="1" thickBot="1" x14ac:dyDescent="0.3">
      <c r="A11" s="20"/>
      <c r="B11" s="48">
        <v>5</v>
      </c>
      <c r="C11" s="49" t="s">
        <v>47</v>
      </c>
      <c r="D11" s="50">
        <v>1</v>
      </c>
      <c r="E11" s="51" t="s">
        <v>31</v>
      </c>
      <c r="F11" s="94" t="s">
        <v>50</v>
      </c>
      <c r="G11" s="124"/>
      <c r="H11" s="124"/>
      <c r="I11" s="117"/>
      <c r="J11" s="114"/>
      <c r="K11" s="120"/>
      <c r="L11" s="52" t="s">
        <v>43</v>
      </c>
      <c r="M11" s="111"/>
      <c r="N11" s="111"/>
      <c r="O11" s="67">
        <v>100</v>
      </c>
      <c r="P11" s="53">
        <f>D11*Q11</f>
        <v>33000</v>
      </c>
      <c r="Q11" s="54">
        <v>33000</v>
      </c>
      <c r="R11" s="128"/>
      <c r="S11" s="55">
        <f>D11*R11</f>
        <v>0</v>
      </c>
      <c r="T11" s="56" t="str">
        <f t="shared" si="1"/>
        <v xml:space="preserve"> </v>
      </c>
      <c r="U11" s="114"/>
      <c r="V11" s="51" t="s">
        <v>11</v>
      </c>
    </row>
    <row r="12" spans="1:22" ht="17.45" customHeight="1" thickTop="1" thickBot="1" x14ac:dyDescent="0.3">
      <c r="C12" s="5"/>
      <c r="D12" s="5"/>
      <c r="E12" s="5"/>
      <c r="F12" s="5"/>
      <c r="G12" s="33"/>
      <c r="H12" s="33"/>
      <c r="I12" s="5"/>
      <c r="J12" s="5"/>
      <c r="N12" s="5"/>
      <c r="O12" s="5"/>
      <c r="P12" s="5"/>
    </row>
    <row r="13" spans="1:22" ht="82.9" customHeight="1" thickTop="1" thickBot="1" x14ac:dyDescent="0.3">
      <c r="B13" s="103" t="s">
        <v>27</v>
      </c>
      <c r="C13" s="103"/>
      <c r="D13" s="103"/>
      <c r="E13" s="103"/>
      <c r="F13" s="103"/>
      <c r="G13" s="103"/>
      <c r="H13" s="103"/>
      <c r="I13" s="103"/>
      <c r="J13" s="21"/>
      <c r="K13" s="21"/>
      <c r="L13" s="7"/>
      <c r="M13" s="7"/>
      <c r="N13" s="7"/>
      <c r="O13" s="22"/>
      <c r="P13" s="22"/>
      <c r="Q13" s="23" t="s">
        <v>9</v>
      </c>
      <c r="R13" s="104" t="s">
        <v>10</v>
      </c>
      <c r="S13" s="105"/>
      <c r="T13" s="106"/>
      <c r="U13" s="24"/>
      <c r="V13" s="25"/>
    </row>
    <row r="14" spans="1:22" ht="43.15" customHeight="1" thickTop="1" thickBot="1" x14ac:dyDescent="0.3">
      <c r="B14" s="99" t="s">
        <v>26</v>
      </c>
      <c r="C14" s="99"/>
      <c r="D14" s="99"/>
      <c r="E14" s="99"/>
      <c r="F14" s="99"/>
      <c r="G14" s="99"/>
      <c r="I14" s="26"/>
      <c r="L14" s="9"/>
      <c r="M14" s="9"/>
      <c r="N14" s="9"/>
      <c r="O14" s="27"/>
      <c r="P14" s="27"/>
      <c r="Q14" s="28">
        <f>SUM(P7:P11)</f>
        <v>297500</v>
      </c>
      <c r="R14" s="100">
        <f>SUM(S7:S11)</f>
        <v>0</v>
      </c>
      <c r="S14" s="101"/>
      <c r="T14" s="102"/>
    </row>
    <row r="15" spans="1:22" ht="15.75" thickTop="1" x14ac:dyDescent="0.25">
      <c r="H15" s="9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7"/>
      <c r="C16" s="47"/>
      <c r="D16" s="47"/>
      <c r="E16" s="47"/>
      <c r="F16" s="47"/>
      <c r="G16" s="95"/>
      <c r="H16" s="9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7"/>
      <c r="C17" s="47"/>
      <c r="D17" s="47"/>
      <c r="E17" s="47"/>
      <c r="F17" s="47"/>
      <c r="G17" s="95"/>
      <c r="H17" s="9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7"/>
      <c r="C18" s="47"/>
      <c r="D18" s="47"/>
      <c r="E18" s="47"/>
      <c r="F18" s="47"/>
      <c r="G18" s="95"/>
      <c r="H18" s="9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95"/>
      <c r="H19" s="9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H20" s="3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95"/>
      <c r="H21" s="9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95"/>
      <c r="H22" s="9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95"/>
      <c r="H23" s="9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95"/>
      <c r="H24" s="9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95"/>
      <c r="H25" s="9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95"/>
      <c r="H26" s="9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95"/>
      <c r="H27" s="9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95"/>
      <c r="H28" s="9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95"/>
      <c r="H29" s="9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95"/>
      <c r="H30" s="9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95"/>
      <c r="H31" s="9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95"/>
      <c r="H32" s="9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5"/>
      <c r="H33" s="9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5"/>
      <c r="H34" s="9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5"/>
      <c r="H35" s="9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5"/>
      <c r="H36" s="9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5"/>
      <c r="H37" s="9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5"/>
      <c r="H38" s="9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5"/>
      <c r="H39" s="9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5"/>
      <c r="H40" s="9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5"/>
      <c r="H41" s="9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5"/>
      <c r="H42" s="9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5"/>
      <c r="H43" s="9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5"/>
      <c r="H44" s="9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5"/>
      <c r="H45" s="9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5"/>
      <c r="H46" s="9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5"/>
      <c r="H47" s="9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5"/>
      <c r="H48" s="9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5"/>
      <c r="H49" s="9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5"/>
      <c r="H50" s="9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5"/>
      <c r="H51" s="9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5"/>
      <c r="H52" s="9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5"/>
      <c r="H53" s="9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5"/>
      <c r="H54" s="9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5"/>
      <c r="H55" s="9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5"/>
      <c r="H56" s="9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5"/>
      <c r="H57" s="9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5"/>
      <c r="H58" s="9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5"/>
      <c r="H59" s="9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5"/>
      <c r="H60" s="9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5"/>
      <c r="H61" s="9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5"/>
      <c r="H62" s="9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5"/>
      <c r="H63" s="9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5"/>
      <c r="H64" s="9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5"/>
      <c r="H65" s="9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5"/>
      <c r="H66" s="9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5"/>
      <c r="H67" s="9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5"/>
      <c r="H68" s="9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5"/>
      <c r="H69" s="9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5"/>
      <c r="H70" s="9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5"/>
      <c r="H71" s="9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5"/>
      <c r="H72" s="9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5"/>
      <c r="H73" s="9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5"/>
      <c r="H74" s="9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5"/>
      <c r="H75" s="9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5"/>
      <c r="H76" s="9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5"/>
      <c r="H77" s="9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5"/>
      <c r="H78" s="9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5"/>
      <c r="H79" s="9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5"/>
      <c r="H80" s="9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5"/>
      <c r="H81" s="9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5"/>
      <c r="H82" s="9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5"/>
      <c r="H83" s="9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5"/>
      <c r="H84" s="9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5"/>
      <c r="H85" s="9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5"/>
      <c r="H86" s="9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5"/>
      <c r="H87" s="9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5"/>
      <c r="H88" s="9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5"/>
      <c r="H89" s="9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5"/>
      <c r="H90" s="9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5"/>
      <c r="H91" s="9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5"/>
      <c r="H92" s="9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5"/>
      <c r="H93" s="9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5"/>
      <c r="H94" s="9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5"/>
      <c r="H95" s="9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5"/>
      <c r="H96" s="9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5"/>
      <c r="H97" s="9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5"/>
      <c r="H98" s="95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5"/>
      <c r="H99" s="95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5"/>
      <c r="H100" s="95"/>
      <c r="I100" s="11"/>
      <c r="J100" s="11"/>
      <c r="K100" s="11"/>
      <c r="L100" s="11"/>
      <c r="M100" s="11"/>
      <c r="N100" s="6"/>
      <c r="O100" s="6"/>
      <c r="P100" s="6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</sheetData>
  <sheetProtection algorithmName="SHA-512" hashValue="xqAnq81vfytrrt+PfLftS2Jz67imfICIGojVcMDU0sKvYeD3IOSJ1Rfp7S/MYkqokn2gaGEs5DqAYRQSx+tdeA==" saltValue="q5rszmACcpHKPydlMugmLQ==" spinCount="100000" sheet="1" objects="1" scenarios="1"/>
  <mergeCells count="12">
    <mergeCell ref="U8:U11"/>
    <mergeCell ref="I8:I11"/>
    <mergeCell ref="J8:J11"/>
    <mergeCell ref="K8:K11"/>
    <mergeCell ref="B1:D1"/>
    <mergeCell ref="B14:G14"/>
    <mergeCell ref="R14:T14"/>
    <mergeCell ref="B13:I13"/>
    <mergeCell ref="R13:T13"/>
    <mergeCell ref="G5:H5"/>
    <mergeCell ref="M8:M11"/>
    <mergeCell ref="N8:N11"/>
  </mergeCells>
  <conditionalFormatting sqref="D7:D11 B7:B11">
    <cfRule type="containsBlanks" dxfId="7" priority="52">
      <formula>LEN(TRIM(B7))=0</formula>
    </cfRule>
  </conditionalFormatting>
  <conditionalFormatting sqref="B7:B11">
    <cfRule type="cellIs" dxfId="6" priority="49" operator="greaterThanOrEqual">
      <formula>1</formula>
    </cfRule>
  </conditionalFormatting>
  <conditionalFormatting sqref="T7:T11">
    <cfRule type="cellIs" dxfId="5" priority="36" operator="equal">
      <formula>"VYHOVUJE"</formula>
    </cfRule>
  </conditionalFormatting>
  <conditionalFormatting sqref="T7:T11">
    <cfRule type="cellIs" dxfId="4" priority="35" operator="equal">
      <formula>"NEVYHOVUJE"</formula>
    </cfRule>
  </conditionalFormatting>
  <conditionalFormatting sqref="G7:H11 R7:R11">
    <cfRule type="containsBlanks" dxfId="3" priority="29">
      <formula>LEN(TRIM(G7))=0</formula>
    </cfRule>
  </conditionalFormatting>
  <conditionalFormatting sqref="G7:H11 R7:R11">
    <cfRule type="notContainsBlanks" dxfId="2" priority="27">
      <formula>LEN(TRIM(G7))&gt;0</formula>
    </cfRule>
  </conditionalFormatting>
  <conditionalFormatting sqref="G7:H11 R7:R11">
    <cfRule type="notContainsBlanks" dxfId="1" priority="26">
      <formula>LEN(TRIM(G7))&gt;0</formula>
    </cfRule>
  </conditionalFormatting>
  <conditionalFormatting sqref="G7:H11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1" xr:uid="{00000000-0002-0000-0000-000001000000}">
      <formula1>"ks,bal,sada,m,"</formula1>
    </dataValidation>
    <dataValidation type="list" allowBlank="1" showInputMessage="1" showErrorMessage="1" sqref="J8" xr:uid="{E452C723-B26B-412E-B244-968BB064CB34}">
      <formula1>"ANO,NE"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2021-06-07T06:39:26Z</cp:lastPrinted>
  <dcterms:created xsi:type="dcterms:W3CDTF">2014-03-05T12:43:32Z</dcterms:created>
  <dcterms:modified xsi:type="dcterms:W3CDTF">2021-08-31T09:36:12Z</dcterms:modified>
</cp:coreProperties>
</file>