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88C3750D-DC9C-4CC0-8332-63FD842A61E8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Specifikace plynů a ceny" sheetId="1" r:id="rId1"/>
  </sheets>
  <calcPr calcId="191029"/>
</workbook>
</file>

<file path=xl/calcChain.xml><?xml version="1.0" encoding="utf-8"?>
<calcChain xmlns="http://schemas.openxmlformats.org/spreadsheetml/2006/main">
  <c r="E89" i="1" l="1"/>
  <c r="E88" i="1"/>
  <c r="E87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86" i="1" l="1"/>
  <c r="E90" i="1" s="1"/>
</calcChain>
</file>

<file path=xl/sharedStrings.xml><?xml version="1.0" encoding="utf-8"?>
<sst xmlns="http://schemas.openxmlformats.org/spreadsheetml/2006/main" count="233" uniqueCount="114">
  <si>
    <t>Rámcová dohoda - Technické plyny pro ZČU (2022 - 2023)</t>
  </si>
  <si>
    <t>Příloha č. 3 ZD / Příloha č. 1 Rámcové dohody - Specifikace technických plynů a nabídková (smluvní) cena</t>
  </si>
  <si>
    <t>č.</t>
  </si>
  <si>
    <t>Technické plyny</t>
  </si>
  <si>
    <t>Čistota plynu</t>
  </si>
  <si>
    <r>
      <t xml:space="preserve">Typ obalu </t>
    </r>
    <r>
      <rPr>
        <sz val="11"/>
        <color theme="1"/>
        <rFont val="Garamond"/>
      </rPr>
      <t>(objem lahve / plnící tlak nebo hmotnost)</t>
    </r>
  </si>
  <si>
    <r>
      <t xml:space="preserve">Předpokládaný odběr za 2 roky </t>
    </r>
    <r>
      <rPr>
        <sz val="11"/>
        <color theme="1"/>
        <rFont val="Garamond"/>
      </rPr>
      <t>(ks)</t>
    </r>
  </si>
  <si>
    <t>Jednotková cena v Kč bez DPH</t>
  </si>
  <si>
    <t>Celkem Kč bez DPH za odběr za 2 roky (předpoklad)</t>
  </si>
  <si>
    <r>
      <t>Předpoklad trvale (souběžně) užívaných lahví</t>
    </r>
    <r>
      <rPr>
        <sz val="11"/>
        <color theme="1"/>
        <rFont val="Garamond"/>
      </rPr>
      <t xml:space="preserve"> (ks)</t>
    </r>
  </si>
  <si>
    <t>Poznámka</t>
  </si>
  <si>
    <t>N2 dusík</t>
  </si>
  <si>
    <t>99,999% = 5.3</t>
  </si>
  <si>
    <t>10 l /200 Bar</t>
  </si>
  <si>
    <t>99,999% = 5.0</t>
  </si>
  <si>
    <t>20 l  / 200 Bar</t>
  </si>
  <si>
    <t>99,990% = 4.0</t>
  </si>
  <si>
    <t>50 l  / 200 Bar</t>
  </si>
  <si>
    <t>99,996% = 4.6</t>
  </si>
  <si>
    <t>99,996% = 4.7</t>
  </si>
  <si>
    <t>50 l / 200 Bar</t>
  </si>
  <si>
    <t>99,9999% = 6.0</t>
  </si>
  <si>
    <t>50 l  / 300 Bar</t>
  </si>
  <si>
    <t>svazek 12x50 l / 200 Bar</t>
  </si>
  <si>
    <t>svazek 16x50 l / 300 Bar</t>
  </si>
  <si>
    <t xml:space="preserve">Kapalný  dusík </t>
  </si>
  <si>
    <t>32 l</t>
  </si>
  <si>
    <t>cca 15 ks pro fyzikální demonstrační experimenty</t>
  </si>
  <si>
    <t>50 l</t>
  </si>
  <si>
    <t>dynamický mechanický analyzátor DMA Q800</t>
  </si>
  <si>
    <t>100 l</t>
  </si>
  <si>
    <t>120 l</t>
  </si>
  <si>
    <t>dielektrický analyzátor, vlastní dewar nádoba</t>
  </si>
  <si>
    <t>180 l</t>
  </si>
  <si>
    <t>Dusík pro ECD</t>
  </si>
  <si>
    <t>pro ECD</t>
  </si>
  <si>
    <t>50 l  / 200 bar</t>
  </si>
  <si>
    <t>Argon (vlastní lahev)</t>
  </si>
  <si>
    <t>4.6</t>
  </si>
  <si>
    <t>8 l / 200 Bar</t>
  </si>
  <si>
    <t>10 l / 200 Bar</t>
  </si>
  <si>
    <t>5.0</t>
  </si>
  <si>
    <t>Argon</t>
  </si>
  <si>
    <t>6.0</t>
  </si>
  <si>
    <t>4.8</t>
  </si>
  <si>
    <t>50 l / 200 bar</t>
  </si>
  <si>
    <t>50 l / 300 Bar</t>
  </si>
  <si>
    <t>Kyslík</t>
  </si>
  <si>
    <t>2.5</t>
  </si>
  <si>
    <t>Kyslík - technický</t>
  </si>
  <si>
    <t>20 l / 200 Bar</t>
  </si>
  <si>
    <t>Kyslík - technický (vlastní lahev)</t>
  </si>
  <si>
    <t>Vzduch syntetický</t>
  </si>
  <si>
    <r>
      <t>Vzduch syntetický</t>
    </r>
    <r>
      <rPr>
        <b/>
        <sz val="9"/>
        <color theme="1"/>
        <rFont val="Garamond"/>
      </rPr>
      <t xml:space="preserve"> (80% N2 + 20% O2)</t>
    </r>
  </si>
  <si>
    <t>bez uhlovodíků (pro FID)</t>
  </si>
  <si>
    <t>50 l / 20 MPa</t>
  </si>
  <si>
    <t>Oxid uhličitý (vlastní lahev)</t>
  </si>
  <si>
    <t>8 l / 6 kg / 200 Bar</t>
  </si>
  <si>
    <t>8 l / 6 kg</t>
  </si>
  <si>
    <t>10 l / 7,5 kg</t>
  </si>
  <si>
    <t>Oxid uhličitý</t>
  </si>
  <si>
    <t>20 l / 15 kg</t>
  </si>
  <si>
    <t>27 l / 20 kg</t>
  </si>
  <si>
    <t>50 l / 37,5 kg</t>
  </si>
  <si>
    <t>Oxid uhličitý  - technický</t>
  </si>
  <si>
    <t>Vodík</t>
  </si>
  <si>
    <t>5.5</t>
  </si>
  <si>
    <t>1x připojení ideálně DISS 632 (CGA 632-642), příp. DIN 1</t>
  </si>
  <si>
    <t>Helium</t>
  </si>
  <si>
    <t>cca 1 ks pro fyzikální demonstrační experimenty</t>
  </si>
  <si>
    <t>Propan-butan</t>
  </si>
  <si>
    <t>10 kg</t>
  </si>
  <si>
    <t>Propan</t>
  </si>
  <si>
    <t>Propan technický</t>
  </si>
  <si>
    <t>80 l / 33 kg</t>
  </si>
  <si>
    <t>Acetylen - technický</t>
  </si>
  <si>
    <t>20 l / 4kg</t>
  </si>
  <si>
    <t>Acetylen - technický (vlastní lahev)</t>
  </si>
  <si>
    <t>20 l / 4 kg</t>
  </si>
  <si>
    <t>40 l</t>
  </si>
  <si>
    <t>50 l / 10kg</t>
  </si>
  <si>
    <t>Stargon C-18</t>
  </si>
  <si>
    <t>Suchý led</t>
  </si>
  <si>
    <t>malé pelety / 5 kg</t>
  </si>
  <si>
    <t>Amoniak</t>
  </si>
  <si>
    <t>20 l / 10 kg</t>
  </si>
  <si>
    <r>
      <t>N</t>
    </r>
    <r>
      <rPr>
        <b/>
        <vertAlign val="subscript"/>
        <sz val="10"/>
        <color theme="1"/>
        <rFont val="Garamond"/>
      </rPr>
      <t>2</t>
    </r>
    <r>
      <rPr>
        <b/>
        <sz val="10"/>
        <color theme="1"/>
        <rFont val="Garamond"/>
      </rPr>
      <t>O</t>
    </r>
  </si>
  <si>
    <t>40 l / 30 kg</t>
  </si>
  <si>
    <t>Nukleární směs P10</t>
  </si>
  <si>
    <t>Metan</t>
  </si>
  <si>
    <t>3.0</t>
  </si>
  <si>
    <t>4.5</t>
  </si>
  <si>
    <t>Dimethylether (DME)</t>
  </si>
  <si>
    <t>5 l</t>
  </si>
  <si>
    <t>Směs Vodík + 1% CO</t>
  </si>
  <si>
    <t>Mix Ar/CO2 (18% CO2, 82% Ar)</t>
  </si>
  <si>
    <t>Mix Ar/CO2 (2 až 5 % CO2, zbytek Ar)</t>
  </si>
  <si>
    <r>
      <t>FOOD 23</t>
    </r>
    <r>
      <rPr>
        <b/>
        <sz val="9"/>
        <color theme="1"/>
        <rFont val="Garamond"/>
      </rPr>
      <t xml:space="preserve"> (směs dusík 70% a oxid uhličitý 30%)</t>
    </r>
  </si>
  <si>
    <t>20 l /200 Bar</t>
  </si>
  <si>
    <t>cca 8 ks místo spotřeby Hrad Nečtiny 1</t>
  </si>
  <si>
    <t>Jednotková cena za krátkokodobý (do 6 měsíců) pronájem lahve /den v Kč bez DPH</t>
  </si>
  <si>
    <t>Jednotková cena za dlouhodobý (delší než 6 měsíců) pronájem lahve /den v Kč bez DPH</t>
  </si>
  <si>
    <t>Jednotková cena za dopravu do místa spotřeby (bez DPH) - max. 300 Kč !</t>
  </si>
  <si>
    <t>Ceková nabídková cena (be DPH) pro účely hodnocení (dle předpokládaných odběrů za 2 roky)</t>
  </si>
  <si>
    <t>celkem za dodávku technických plynů (bez DPH)</t>
  </si>
  <si>
    <t>celkem za krátkodobý pronájem (bez DPH)</t>
  </si>
  <si>
    <t>cca 80 lahví * 364 dnů</t>
  </si>
  <si>
    <t>celkem za dlouhodobý pronájem (bez DPH)</t>
  </si>
  <si>
    <t>cca 180 lahví * 730 dnů</t>
  </si>
  <si>
    <t>celkem za dopravu</t>
  </si>
  <si>
    <t>cca 300 jízd</t>
  </si>
  <si>
    <r>
      <t>Nabídková cena pro účely hodnocení (bude uvedena v krycím listu)</t>
    </r>
    <r>
      <rPr>
        <sz val="9"/>
        <color theme="1"/>
        <rFont val="Garamond"/>
      </rPr>
      <t xml:space="preserve"> - max 2,7 mil. Kč bez DPH !</t>
    </r>
  </si>
  <si>
    <t>Výše uvedená množství odebraných plynů a počty pronajatých tlakových lahví/nádob jsou založeny na kvalifikovaném odhadu zadavatele.</t>
  </si>
  <si>
    <t>Zadavatel bude odebírat plyny dle svých skutečných potřeb (tj. uvedená předpokládaná množství nemusí být dosažena, mohou být i překročena).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</si>
</sst>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scheme val="minor"/>
    </font>
    <font>
      <sz val="10"/>
      <color theme="1"/>
      <name val="Garamond"/>
    </font>
    <font>
      <sz val="8"/>
      <color theme="1"/>
      <name val="Garamond"/>
    </font>
    <font>
      <b/>
      <sz val="11"/>
      <color theme="1"/>
      <name val="Garamond"/>
    </font>
    <font>
      <sz val="11"/>
      <color theme="1"/>
      <name val="Garamond"/>
    </font>
    <font>
      <b/>
      <sz val="10"/>
      <color theme="1"/>
      <name val="Garamond"/>
    </font>
    <font>
      <b/>
      <sz val="8"/>
      <color theme="1"/>
      <name val="Garamond"/>
    </font>
    <font>
      <sz val="9"/>
      <color theme="1"/>
      <name val="Garamond"/>
    </font>
    <font>
      <b/>
      <sz val="9"/>
      <color theme="1"/>
      <name val="Garamond"/>
    </font>
    <font>
      <b/>
      <vertAlign val="subscript"/>
      <sz val="10"/>
      <color theme="1"/>
      <name val="Garamond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5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theme="9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indexed="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1" fillId="4" borderId="7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164" fontId="5" fillId="8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49" fontId="7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164" fontId="5" fillId="0" borderId="21" xfId="0" applyNumberFormat="1" applyFont="1" applyBorder="1"/>
    <xf numFmtId="164" fontId="1" fillId="5" borderId="5" xfId="0" applyNumberFormat="1" applyFont="1" applyFill="1" applyBorder="1" applyAlignment="1" applyProtection="1">
      <alignment horizontal="center"/>
      <protection locked="0"/>
    </xf>
    <xf numFmtId="164" fontId="1" fillId="5" borderId="7" xfId="0" applyNumberFormat="1" applyFont="1" applyFill="1" applyBorder="1" applyAlignment="1" applyProtection="1">
      <alignment horizontal="center"/>
      <protection locked="0"/>
    </xf>
    <xf numFmtId="164" fontId="1" fillId="5" borderId="7" xfId="0" applyNumberFormat="1" applyFont="1" applyFill="1" applyBorder="1" applyAlignment="1" applyProtection="1">
      <alignment horizontal="center" wrapText="1"/>
      <protection locked="0"/>
    </xf>
    <xf numFmtId="164" fontId="1" fillId="7" borderId="7" xfId="0" applyNumberFormat="1" applyFont="1" applyFill="1" applyBorder="1" applyAlignment="1" applyProtection="1">
      <alignment horizontal="center"/>
      <protection locked="0"/>
    </xf>
    <xf numFmtId="164" fontId="1" fillId="7" borderId="7" xfId="0" applyNumberFormat="1" applyFont="1" applyFill="1" applyBorder="1" applyAlignment="1" applyProtection="1">
      <alignment horizontal="center" wrapText="1"/>
      <protection locked="0"/>
    </xf>
    <xf numFmtId="164" fontId="1" fillId="5" borderId="7" xfId="0" applyNumberFormat="1" applyFont="1" applyFill="1" applyBorder="1" applyAlignment="1" applyProtection="1">
      <alignment horizontal="center" vertical="center"/>
      <protection locked="0"/>
    </xf>
    <xf numFmtId="164" fontId="1" fillId="9" borderId="3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zoomScale="130" workbookViewId="0">
      <selection activeCell="D95" sqref="D95"/>
    </sheetView>
  </sheetViews>
  <sheetFormatPr defaultColWidth="8.85546875" defaultRowHeight="12.75" x14ac:dyDescent="0.2"/>
  <cols>
    <col min="1" max="1" width="2.5703125" style="1" bestFit="1" customWidth="1"/>
    <col min="2" max="2" width="37" style="1" bestFit="1" customWidth="1"/>
    <col min="3" max="3" width="16.28515625" style="2" bestFit="1" customWidth="1"/>
    <col min="4" max="4" width="19.28515625" style="1" bestFit="1" customWidth="1"/>
    <col min="5" max="5" width="15.7109375" style="1" bestFit="1" customWidth="1"/>
    <col min="6" max="6" width="13.5703125" style="3" bestFit="1" customWidth="1"/>
    <col min="7" max="7" width="16.85546875" style="3" bestFit="1" customWidth="1"/>
    <col min="8" max="8" width="15" style="1" bestFit="1" customWidth="1"/>
    <col min="9" max="9" width="1" style="1" bestFit="1" customWidth="1"/>
    <col min="10" max="10" width="36.42578125" style="4" bestFit="1" customWidth="1"/>
    <col min="11" max="11" width="8.85546875" style="1" bestFit="1"/>
    <col min="12" max="16384" width="8.85546875" style="1"/>
  </cols>
  <sheetData>
    <row r="1" spans="1:10" ht="15" x14ac:dyDescent="0.25">
      <c r="B1" s="5" t="s">
        <v>0</v>
      </c>
    </row>
    <row r="2" spans="1:10" ht="15" x14ac:dyDescent="0.25">
      <c r="B2" s="6" t="s">
        <v>1</v>
      </c>
    </row>
    <row r="3" spans="1:10" x14ac:dyDescent="0.2">
      <c r="B3" s="7"/>
    </row>
    <row r="4" spans="1:10" ht="75" x14ac:dyDescent="0.2">
      <c r="A4" s="8" t="s">
        <v>2</v>
      </c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3" t="s">
        <v>9</v>
      </c>
      <c r="J4" s="14" t="s">
        <v>10</v>
      </c>
    </row>
    <row r="5" spans="1:10" ht="15" customHeight="1" x14ac:dyDescent="0.2">
      <c r="A5" s="15">
        <v>1</v>
      </c>
      <c r="B5" s="16" t="s">
        <v>11</v>
      </c>
      <c r="C5" s="17" t="s">
        <v>12</v>
      </c>
      <c r="D5" s="18" t="s">
        <v>13</v>
      </c>
      <c r="E5" s="18">
        <v>2</v>
      </c>
      <c r="F5" s="55"/>
      <c r="G5" s="19">
        <f t="shared" ref="G5:G63" si="0">SUM(E5*F5)</f>
        <v>0</v>
      </c>
      <c r="H5" s="18">
        <v>1</v>
      </c>
      <c r="J5" s="20"/>
    </row>
    <row r="6" spans="1:10" ht="15" customHeight="1" x14ac:dyDescent="0.2">
      <c r="A6" s="21">
        <v>2</v>
      </c>
      <c r="B6" s="22" t="s">
        <v>11</v>
      </c>
      <c r="C6" s="23" t="s">
        <v>14</v>
      </c>
      <c r="D6" s="24" t="s">
        <v>15</v>
      </c>
      <c r="E6" s="24">
        <v>10</v>
      </c>
      <c r="F6" s="56"/>
      <c r="G6" s="25">
        <f t="shared" si="0"/>
        <v>0</v>
      </c>
      <c r="H6" s="24">
        <v>2</v>
      </c>
      <c r="J6" s="26"/>
    </row>
    <row r="7" spans="1:10" ht="15" customHeight="1" x14ac:dyDescent="0.2">
      <c r="A7" s="21">
        <v>3</v>
      </c>
      <c r="B7" s="22" t="s">
        <v>11</v>
      </c>
      <c r="C7" s="23" t="s">
        <v>16</v>
      </c>
      <c r="D7" s="24" t="s">
        <v>17</v>
      </c>
      <c r="E7" s="24">
        <v>100</v>
      </c>
      <c r="F7" s="56"/>
      <c r="G7" s="25">
        <f t="shared" si="0"/>
        <v>0</v>
      </c>
      <c r="H7" s="24">
        <v>15</v>
      </c>
      <c r="J7" s="26"/>
    </row>
    <row r="8" spans="1:10" ht="15" customHeight="1" x14ac:dyDescent="0.2">
      <c r="A8" s="21">
        <v>4</v>
      </c>
      <c r="B8" s="22" t="s">
        <v>11</v>
      </c>
      <c r="C8" s="23" t="s">
        <v>18</v>
      </c>
      <c r="D8" s="24" t="s">
        <v>17</v>
      </c>
      <c r="E8" s="24">
        <v>30</v>
      </c>
      <c r="F8" s="56"/>
      <c r="G8" s="25">
        <f t="shared" si="0"/>
        <v>0</v>
      </c>
      <c r="H8" s="24">
        <v>2</v>
      </c>
      <c r="J8" s="26"/>
    </row>
    <row r="9" spans="1:10" ht="15" customHeight="1" x14ac:dyDescent="0.2">
      <c r="A9" s="21">
        <v>5</v>
      </c>
      <c r="B9" s="22" t="s">
        <v>11</v>
      </c>
      <c r="C9" s="23" t="s">
        <v>19</v>
      </c>
      <c r="D9" s="24" t="s">
        <v>20</v>
      </c>
      <c r="E9" s="24">
        <v>15</v>
      </c>
      <c r="F9" s="56"/>
      <c r="G9" s="25">
        <f t="shared" si="0"/>
        <v>0</v>
      </c>
      <c r="H9" s="24">
        <v>3</v>
      </c>
      <c r="J9" s="26"/>
    </row>
    <row r="10" spans="1:10" ht="15" customHeight="1" x14ac:dyDescent="0.2">
      <c r="A10" s="21">
        <v>6</v>
      </c>
      <c r="B10" s="22" t="s">
        <v>11</v>
      </c>
      <c r="C10" s="23" t="s">
        <v>14</v>
      </c>
      <c r="D10" s="24" t="s">
        <v>17</v>
      </c>
      <c r="E10" s="24">
        <v>61</v>
      </c>
      <c r="F10" s="56"/>
      <c r="G10" s="25">
        <f t="shared" si="0"/>
        <v>0</v>
      </c>
      <c r="H10" s="24">
        <v>15</v>
      </c>
      <c r="J10" s="26"/>
    </row>
    <row r="11" spans="1:10" ht="15" customHeight="1" x14ac:dyDescent="0.2">
      <c r="A11" s="21">
        <v>7</v>
      </c>
      <c r="B11" s="22" t="s">
        <v>11</v>
      </c>
      <c r="C11" s="23" t="s">
        <v>21</v>
      </c>
      <c r="D11" s="24" t="s">
        <v>17</v>
      </c>
      <c r="E11" s="24">
        <v>3</v>
      </c>
      <c r="F11" s="56"/>
      <c r="G11" s="25">
        <f t="shared" si="0"/>
        <v>0</v>
      </c>
      <c r="H11" s="24">
        <v>2</v>
      </c>
      <c r="J11" s="26"/>
    </row>
    <row r="12" spans="1:10" ht="15" customHeight="1" x14ac:dyDescent="0.2">
      <c r="A12" s="21">
        <v>8</v>
      </c>
      <c r="B12" s="22" t="s">
        <v>11</v>
      </c>
      <c r="C12" s="23" t="s">
        <v>14</v>
      </c>
      <c r="D12" s="24" t="s">
        <v>22</v>
      </c>
      <c r="E12" s="24">
        <v>2</v>
      </c>
      <c r="F12" s="56"/>
      <c r="G12" s="25">
        <f t="shared" si="0"/>
        <v>0</v>
      </c>
      <c r="H12" s="24">
        <v>1</v>
      </c>
      <c r="J12" s="26"/>
    </row>
    <row r="13" spans="1:10" ht="15" customHeight="1" x14ac:dyDescent="0.2">
      <c r="A13" s="21">
        <v>9</v>
      </c>
      <c r="B13" s="22" t="s">
        <v>11</v>
      </c>
      <c r="C13" s="23" t="s">
        <v>14</v>
      </c>
      <c r="D13" s="27" t="s">
        <v>23</v>
      </c>
      <c r="E13" s="27">
        <v>2</v>
      </c>
      <c r="F13" s="57"/>
      <c r="G13" s="25">
        <f t="shared" si="0"/>
        <v>0</v>
      </c>
      <c r="H13" s="27">
        <v>1</v>
      </c>
      <c r="J13" s="26"/>
    </row>
    <row r="14" spans="1:10" ht="15" customHeight="1" x14ac:dyDescent="0.2">
      <c r="A14" s="21">
        <v>10</v>
      </c>
      <c r="B14" s="22" t="s">
        <v>11</v>
      </c>
      <c r="C14" s="23" t="s">
        <v>14</v>
      </c>
      <c r="D14" s="27" t="s">
        <v>24</v>
      </c>
      <c r="E14" s="27">
        <v>15</v>
      </c>
      <c r="F14" s="57"/>
      <c r="G14" s="25">
        <f t="shared" si="0"/>
        <v>0</v>
      </c>
      <c r="H14" s="27">
        <v>1</v>
      </c>
      <c r="J14" s="26"/>
    </row>
    <row r="15" spans="1:10" ht="15" customHeight="1" x14ac:dyDescent="0.2">
      <c r="A15" s="21">
        <v>11</v>
      </c>
      <c r="B15" s="28" t="s">
        <v>25</v>
      </c>
      <c r="C15" s="29" t="s">
        <v>14</v>
      </c>
      <c r="D15" s="30" t="s">
        <v>26</v>
      </c>
      <c r="E15" s="30">
        <v>92</v>
      </c>
      <c r="F15" s="58"/>
      <c r="G15" s="31">
        <f t="shared" si="0"/>
        <v>0</v>
      </c>
      <c r="H15" s="30">
        <v>2</v>
      </c>
      <c r="J15" s="26"/>
    </row>
    <row r="16" spans="1:10" ht="15" customHeight="1" x14ac:dyDescent="0.2">
      <c r="A16" s="21">
        <v>12</v>
      </c>
      <c r="B16" s="28" t="s">
        <v>25</v>
      </c>
      <c r="C16" s="29"/>
      <c r="D16" s="30" t="s">
        <v>26</v>
      </c>
      <c r="E16" s="30">
        <v>39</v>
      </c>
      <c r="F16" s="58"/>
      <c r="G16" s="31">
        <f t="shared" si="0"/>
        <v>0</v>
      </c>
      <c r="H16" s="30">
        <v>0</v>
      </c>
      <c r="J16" s="26" t="s">
        <v>27</v>
      </c>
    </row>
    <row r="17" spans="1:10" ht="15" customHeight="1" x14ac:dyDescent="0.2">
      <c r="A17" s="21">
        <v>13</v>
      </c>
      <c r="B17" s="28" t="s">
        <v>25</v>
      </c>
      <c r="C17" s="29"/>
      <c r="D17" s="30" t="s">
        <v>28</v>
      </c>
      <c r="E17" s="30">
        <v>20</v>
      </c>
      <c r="F17" s="58"/>
      <c r="G17" s="31">
        <f t="shared" si="0"/>
        <v>0</v>
      </c>
      <c r="H17" s="30">
        <v>1</v>
      </c>
      <c r="J17" s="26" t="s">
        <v>29</v>
      </c>
    </row>
    <row r="18" spans="1:10" ht="15" customHeight="1" x14ac:dyDescent="0.2">
      <c r="A18" s="21">
        <v>14</v>
      </c>
      <c r="B18" s="28" t="s">
        <v>25</v>
      </c>
      <c r="C18" s="29" t="s">
        <v>14</v>
      </c>
      <c r="D18" s="30" t="s">
        <v>30</v>
      </c>
      <c r="E18" s="30">
        <v>8</v>
      </c>
      <c r="F18" s="58"/>
      <c r="G18" s="31">
        <f t="shared" si="0"/>
        <v>0</v>
      </c>
      <c r="H18" s="30">
        <v>1</v>
      </c>
      <c r="J18" s="26"/>
    </row>
    <row r="19" spans="1:10" ht="15" customHeight="1" x14ac:dyDescent="0.2">
      <c r="A19" s="21">
        <v>15</v>
      </c>
      <c r="B19" s="28" t="s">
        <v>25</v>
      </c>
      <c r="C19" s="29"/>
      <c r="D19" s="30" t="s">
        <v>30</v>
      </c>
      <c r="E19" s="30">
        <v>10</v>
      </c>
      <c r="F19" s="58"/>
      <c r="G19" s="31">
        <f t="shared" si="0"/>
        <v>0</v>
      </c>
      <c r="H19" s="30">
        <v>0</v>
      </c>
      <c r="J19" s="26"/>
    </row>
    <row r="20" spans="1:10" ht="15" customHeight="1" x14ac:dyDescent="0.2">
      <c r="A20" s="21">
        <v>16</v>
      </c>
      <c r="B20" s="28" t="s">
        <v>25</v>
      </c>
      <c r="C20" s="29"/>
      <c r="D20" s="30" t="s">
        <v>31</v>
      </c>
      <c r="E20" s="30">
        <v>24</v>
      </c>
      <c r="F20" s="58"/>
      <c r="G20" s="31">
        <f t="shared" si="0"/>
        <v>0</v>
      </c>
      <c r="H20" s="30">
        <v>1</v>
      </c>
      <c r="J20" s="26" t="s">
        <v>32</v>
      </c>
    </row>
    <row r="21" spans="1:10" ht="15" customHeight="1" x14ac:dyDescent="0.2">
      <c r="A21" s="21">
        <v>17</v>
      </c>
      <c r="B21" s="28" t="s">
        <v>25</v>
      </c>
      <c r="C21" s="29"/>
      <c r="D21" s="30" t="s">
        <v>33</v>
      </c>
      <c r="E21" s="30">
        <v>16</v>
      </c>
      <c r="F21" s="58"/>
      <c r="G21" s="31">
        <f t="shared" si="0"/>
        <v>0</v>
      </c>
      <c r="H21" s="30">
        <v>1</v>
      </c>
      <c r="J21" s="26"/>
    </row>
    <row r="22" spans="1:10" ht="15" customHeight="1" x14ac:dyDescent="0.2">
      <c r="A22" s="21">
        <v>18</v>
      </c>
      <c r="B22" s="22" t="s">
        <v>34</v>
      </c>
      <c r="C22" s="23" t="s">
        <v>35</v>
      </c>
      <c r="D22" s="24" t="s">
        <v>36</v>
      </c>
      <c r="E22" s="24">
        <v>1</v>
      </c>
      <c r="F22" s="56"/>
      <c r="G22" s="25">
        <f t="shared" si="0"/>
        <v>0</v>
      </c>
      <c r="H22" s="24">
        <v>1</v>
      </c>
      <c r="J22" s="26"/>
    </row>
    <row r="23" spans="1:10" ht="15" customHeight="1" x14ac:dyDescent="0.2">
      <c r="A23" s="21">
        <v>19</v>
      </c>
      <c r="B23" s="28" t="s">
        <v>37</v>
      </c>
      <c r="C23" s="29" t="s">
        <v>38</v>
      </c>
      <c r="D23" s="30" t="s">
        <v>39</v>
      </c>
      <c r="E23" s="30">
        <v>5</v>
      </c>
      <c r="F23" s="58"/>
      <c r="G23" s="31">
        <f t="shared" si="0"/>
        <v>0</v>
      </c>
      <c r="H23" s="30">
        <v>0</v>
      </c>
      <c r="J23" s="26"/>
    </row>
    <row r="24" spans="1:10" ht="15" customHeight="1" x14ac:dyDescent="0.2">
      <c r="A24" s="21">
        <v>20</v>
      </c>
      <c r="B24" s="28" t="s">
        <v>37</v>
      </c>
      <c r="C24" s="29" t="s">
        <v>38</v>
      </c>
      <c r="D24" s="30" t="s">
        <v>40</v>
      </c>
      <c r="E24" s="30">
        <v>5</v>
      </c>
      <c r="F24" s="58"/>
      <c r="G24" s="31">
        <f t="shared" si="0"/>
        <v>0</v>
      </c>
      <c r="H24" s="30">
        <v>0</v>
      </c>
      <c r="J24" s="26"/>
    </row>
    <row r="25" spans="1:10" ht="15" customHeight="1" x14ac:dyDescent="0.2">
      <c r="A25" s="21">
        <v>21</v>
      </c>
      <c r="B25" s="28" t="s">
        <v>37</v>
      </c>
      <c r="C25" s="29" t="s">
        <v>41</v>
      </c>
      <c r="D25" s="30" t="s">
        <v>40</v>
      </c>
      <c r="E25" s="30">
        <v>2</v>
      </c>
      <c r="F25" s="58"/>
      <c r="G25" s="31">
        <f>SUM(E25*F25)</f>
        <v>0</v>
      </c>
      <c r="H25" s="30">
        <v>0</v>
      </c>
      <c r="J25" s="26"/>
    </row>
    <row r="26" spans="1:10" ht="15" customHeight="1" x14ac:dyDescent="0.2">
      <c r="A26" s="21">
        <v>22</v>
      </c>
      <c r="B26" s="28" t="s">
        <v>42</v>
      </c>
      <c r="C26" s="29" t="s">
        <v>41</v>
      </c>
      <c r="D26" s="30" t="s">
        <v>40</v>
      </c>
      <c r="E26" s="30">
        <v>2</v>
      </c>
      <c r="F26" s="58"/>
      <c r="G26" s="31">
        <f t="shared" si="0"/>
        <v>0</v>
      </c>
      <c r="H26" s="30">
        <v>1</v>
      </c>
      <c r="J26" s="26"/>
    </row>
    <row r="27" spans="1:10" ht="15" customHeight="1" x14ac:dyDescent="0.2">
      <c r="A27" s="21">
        <v>23</v>
      </c>
      <c r="B27" s="28" t="s">
        <v>42</v>
      </c>
      <c r="C27" s="29" t="s">
        <v>43</v>
      </c>
      <c r="D27" s="30" t="s">
        <v>40</v>
      </c>
      <c r="E27" s="30">
        <v>3</v>
      </c>
      <c r="F27" s="58"/>
      <c r="G27" s="31">
        <f t="shared" si="0"/>
        <v>0</v>
      </c>
      <c r="H27" s="30">
        <v>2</v>
      </c>
      <c r="J27" s="26"/>
    </row>
    <row r="28" spans="1:10" ht="15" customHeight="1" x14ac:dyDescent="0.2">
      <c r="A28" s="21">
        <v>24</v>
      </c>
      <c r="B28" s="28" t="s">
        <v>42</v>
      </c>
      <c r="C28" s="29" t="s">
        <v>38</v>
      </c>
      <c r="D28" s="30" t="s">
        <v>20</v>
      </c>
      <c r="E28" s="30">
        <v>4</v>
      </c>
      <c r="F28" s="58"/>
      <c r="G28" s="31">
        <f t="shared" si="0"/>
        <v>0</v>
      </c>
      <c r="H28" s="30">
        <v>0</v>
      </c>
      <c r="J28" s="26"/>
    </row>
    <row r="29" spans="1:10" ht="15" customHeight="1" x14ac:dyDescent="0.2">
      <c r="A29" s="21">
        <v>25</v>
      </c>
      <c r="B29" s="28" t="s">
        <v>42</v>
      </c>
      <c r="C29" s="29" t="s">
        <v>44</v>
      </c>
      <c r="D29" s="30" t="s">
        <v>20</v>
      </c>
      <c r="E29" s="30">
        <v>24</v>
      </c>
      <c r="F29" s="58"/>
      <c r="G29" s="31">
        <f t="shared" si="0"/>
        <v>0</v>
      </c>
      <c r="H29" s="30">
        <v>2</v>
      </c>
      <c r="J29" s="26"/>
    </row>
    <row r="30" spans="1:10" ht="15" customHeight="1" x14ac:dyDescent="0.2">
      <c r="A30" s="21">
        <v>26</v>
      </c>
      <c r="B30" s="28" t="s">
        <v>42</v>
      </c>
      <c r="C30" s="29" t="s">
        <v>41</v>
      </c>
      <c r="D30" s="30" t="s">
        <v>45</v>
      </c>
      <c r="E30" s="30">
        <v>36</v>
      </c>
      <c r="F30" s="58"/>
      <c r="G30" s="31">
        <f t="shared" si="0"/>
        <v>0</v>
      </c>
      <c r="H30" s="30">
        <v>12</v>
      </c>
      <c r="J30" s="26"/>
    </row>
    <row r="31" spans="1:10" ht="15" customHeight="1" x14ac:dyDescent="0.2">
      <c r="A31" s="21">
        <v>27</v>
      </c>
      <c r="B31" s="28" t="s">
        <v>42</v>
      </c>
      <c r="C31" s="29" t="s">
        <v>38</v>
      </c>
      <c r="D31" s="30" t="s">
        <v>46</v>
      </c>
      <c r="E31" s="30">
        <v>70</v>
      </c>
      <c r="F31" s="58"/>
      <c r="G31" s="31">
        <f t="shared" si="0"/>
        <v>0</v>
      </c>
      <c r="H31" s="30">
        <v>6</v>
      </c>
      <c r="J31" s="26"/>
    </row>
    <row r="32" spans="1:10" ht="15" customHeight="1" x14ac:dyDescent="0.2">
      <c r="A32" s="21">
        <v>28</v>
      </c>
      <c r="B32" s="28" t="s">
        <v>42</v>
      </c>
      <c r="C32" s="29" t="s">
        <v>44</v>
      </c>
      <c r="D32" s="30" t="s">
        <v>46</v>
      </c>
      <c r="E32" s="30">
        <v>32</v>
      </c>
      <c r="F32" s="58"/>
      <c r="G32" s="31">
        <f t="shared" si="0"/>
        <v>0</v>
      </c>
      <c r="H32" s="30">
        <v>3</v>
      </c>
      <c r="J32" s="26"/>
    </row>
    <row r="33" spans="1:10" ht="15" customHeight="1" x14ac:dyDescent="0.2">
      <c r="A33" s="21">
        <v>29</v>
      </c>
      <c r="B33" s="28" t="s">
        <v>42</v>
      </c>
      <c r="C33" s="29" t="s">
        <v>41</v>
      </c>
      <c r="D33" s="32" t="s">
        <v>23</v>
      </c>
      <c r="E33" s="32">
        <v>2</v>
      </c>
      <c r="F33" s="59"/>
      <c r="G33" s="31">
        <f t="shared" si="0"/>
        <v>0</v>
      </c>
      <c r="H33" s="32">
        <v>1</v>
      </c>
      <c r="J33" s="26"/>
    </row>
    <row r="34" spans="1:10" ht="15" customHeight="1" x14ac:dyDescent="0.2">
      <c r="A34" s="21">
        <v>30</v>
      </c>
      <c r="B34" s="22" t="s">
        <v>47</v>
      </c>
      <c r="C34" s="23" t="s">
        <v>43</v>
      </c>
      <c r="D34" s="24" t="s">
        <v>40</v>
      </c>
      <c r="E34" s="24">
        <v>1</v>
      </c>
      <c r="F34" s="56"/>
      <c r="G34" s="25">
        <f t="shared" si="0"/>
        <v>0</v>
      </c>
      <c r="H34" s="24">
        <v>1</v>
      </c>
      <c r="J34" s="26"/>
    </row>
    <row r="35" spans="1:10" ht="15" customHeight="1" x14ac:dyDescent="0.2">
      <c r="A35" s="21">
        <v>31</v>
      </c>
      <c r="B35" s="22" t="s">
        <v>47</v>
      </c>
      <c r="C35" s="23" t="s">
        <v>48</v>
      </c>
      <c r="D35" s="24" t="s">
        <v>17</v>
      </c>
      <c r="E35" s="24">
        <v>2</v>
      </c>
      <c r="F35" s="56"/>
      <c r="G35" s="25">
        <f t="shared" si="0"/>
        <v>0</v>
      </c>
      <c r="H35" s="24">
        <v>1</v>
      </c>
      <c r="J35" s="26"/>
    </row>
    <row r="36" spans="1:10" ht="15" customHeight="1" x14ac:dyDescent="0.2">
      <c r="A36" s="21">
        <v>32</v>
      </c>
      <c r="B36" s="22" t="s">
        <v>47</v>
      </c>
      <c r="C36" s="23" t="s">
        <v>41</v>
      </c>
      <c r="D36" s="24" t="s">
        <v>20</v>
      </c>
      <c r="E36" s="24">
        <v>15</v>
      </c>
      <c r="F36" s="56"/>
      <c r="G36" s="25">
        <f t="shared" si="0"/>
        <v>0</v>
      </c>
      <c r="H36" s="24">
        <v>6</v>
      </c>
      <c r="J36" s="26"/>
    </row>
    <row r="37" spans="1:10" ht="15" customHeight="1" x14ac:dyDescent="0.2">
      <c r="A37" s="21">
        <v>33</v>
      </c>
      <c r="B37" s="28" t="s">
        <v>49</v>
      </c>
      <c r="C37" s="29" t="s">
        <v>48</v>
      </c>
      <c r="D37" s="30" t="s">
        <v>50</v>
      </c>
      <c r="E37" s="30">
        <v>5</v>
      </c>
      <c r="F37" s="58"/>
      <c r="G37" s="31">
        <f t="shared" si="0"/>
        <v>0</v>
      </c>
      <c r="H37" s="30">
        <v>1</v>
      </c>
      <c r="J37" s="26"/>
    </row>
    <row r="38" spans="1:10" ht="15" customHeight="1" x14ac:dyDescent="0.2">
      <c r="A38" s="21">
        <v>34</v>
      </c>
      <c r="B38" s="28" t="s">
        <v>49</v>
      </c>
      <c r="C38" s="29" t="s">
        <v>48</v>
      </c>
      <c r="D38" s="30" t="s">
        <v>20</v>
      </c>
      <c r="E38" s="30">
        <v>12</v>
      </c>
      <c r="F38" s="58"/>
      <c r="G38" s="31">
        <f t="shared" si="0"/>
        <v>0</v>
      </c>
      <c r="H38" s="30">
        <v>4</v>
      </c>
      <c r="J38" s="26"/>
    </row>
    <row r="39" spans="1:10" ht="15" customHeight="1" x14ac:dyDescent="0.2">
      <c r="A39" s="21">
        <v>35</v>
      </c>
      <c r="B39" s="28" t="s">
        <v>51</v>
      </c>
      <c r="C39" s="29" t="s">
        <v>48</v>
      </c>
      <c r="D39" s="30" t="s">
        <v>20</v>
      </c>
      <c r="E39" s="30">
        <v>7</v>
      </c>
      <c r="F39" s="58"/>
      <c r="G39" s="31">
        <f t="shared" si="0"/>
        <v>0</v>
      </c>
      <c r="H39" s="30">
        <v>0</v>
      </c>
      <c r="J39" s="26"/>
    </row>
    <row r="40" spans="1:10" ht="15" customHeight="1" x14ac:dyDescent="0.2">
      <c r="A40" s="21">
        <v>36</v>
      </c>
      <c r="B40" s="22" t="s">
        <v>52</v>
      </c>
      <c r="C40" s="23"/>
      <c r="D40" s="24" t="s">
        <v>20</v>
      </c>
      <c r="E40" s="24">
        <v>8</v>
      </c>
      <c r="F40" s="56"/>
      <c r="G40" s="25">
        <f t="shared" si="0"/>
        <v>0</v>
      </c>
      <c r="H40" s="24">
        <v>3</v>
      </c>
      <c r="J40" s="26"/>
    </row>
    <row r="41" spans="1:10" ht="15" customHeight="1" x14ac:dyDescent="0.2">
      <c r="A41" s="21">
        <v>37</v>
      </c>
      <c r="B41" s="22" t="s">
        <v>53</v>
      </c>
      <c r="C41" s="23" t="s">
        <v>14</v>
      </c>
      <c r="D41" s="24" t="s">
        <v>20</v>
      </c>
      <c r="E41" s="24">
        <v>2</v>
      </c>
      <c r="F41" s="56"/>
      <c r="G41" s="25">
        <f t="shared" si="0"/>
        <v>0</v>
      </c>
      <c r="H41" s="24">
        <v>2</v>
      </c>
      <c r="J41" s="26"/>
    </row>
    <row r="42" spans="1:10" s="33" customFormat="1" ht="24" x14ac:dyDescent="0.2">
      <c r="A42" s="21">
        <v>38</v>
      </c>
      <c r="B42" s="22" t="s">
        <v>52</v>
      </c>
      <c r="C42" s="34" t="s">
        <v>54</v>
      </c>
      <c r="D42" s="35" t="s">
        <v>55</v>
      </c>
      <c r="E42" s="35">
        <v>8</v>
      </c>
      <c r="F42" s="60"/>
      <c r="G42" s="36">
        <f t="shared" si="0"/>
        <v>0</v>
      </c>
      <c r="H42" s="35">
        <v>1</v>
      </c>
      <c r="J42" s="26"/>
    </row>
    <row r="43" spans="1:10" ht="15" customHeight="1" x14ac:dyDescent="0.2">
      <c r="A43" s="21">
        <v>39</v>
      </c>
      <c r="B43" s="28" t="s">
        <v>56</v>
      </c>
      <c r="C43" s="29" t="s">
        <v>48</v>
      </c>
      <c r="D43" s="30" t="s">
        <v>57</v>
      </c>
      <c r="E43" s="30">
        <v>5</v>
      </c>
      <c r="F43" s="58"/>
      <c r="G43" s="31">
        <f t="shared" si="0"/>
        <v>0</v>
      </c>
      <c r="H43" s="30">
        <v>1</v>
      </c>
      <c r="J43" s="26"/>
    </row>
    <row r="44" spans="1:10" ht="15" customHeight="1" x14ac:dyDescent="0.2">
      <c r="A44" s="21">
        <v>40</v>
      </c>
      <c r="B44" s="28" t="s">
        <v>56</v>
      </c>
      <c r="C44" s="29" t="s">
        <v>48</v>
      </c>
      <c r="D44" s="30" t="s">
        <v>58</v>
      </c>
      <c r="E44" s="30">
        <v>5</v>
      </c>
      <c r="F44" s="58"/>
      <c r="G44" s="31">
        <f t="shared" si="0"/>
        <v>0</v>
      </c>
      <c r="H44" s="30">
        <v>0</v>
      </c>
      <c r="J44" s="26"/>
    </row>
    <row r="45" spans="1:10" ht="15" customHeight="1" x14ac:dyDescent="0.2">
      <c r="A45" s="21">
        <v>41</v>
      </c>
      <c r="B45" s="28" t="s">
        <v>56</v>
      </c>
      <c r="C45" s="29" t="s">
        <v>48</v>
      </c>
      <c r="D45" s="30" t="s">
        <v>59</v>
      </c>
      <c r="E45" s="30">
        <v>5</v>
      </c>
      <c r="F45" s="58"/>
      <c r="G45" s="31">
        <f t="shared" si="0"/>
        <v>0</v>
      </c>
      <c r="H45" s="30">
        <v>0</v>
      </c>
      <c r="J45" s="26"/>
    </row>
    <row r="46" spans="1:10" ht="15" customHeight="1" x14ac:dyDescent="0.2">
      <c r="A46" s="21">
        <v>42</v>
      </c>
      <c r="B46" s="28" t="s">
        <v>60</v>
      </c>
      <c r="C46" s="29" t="s">
        <v>48</v>
      </c>
      <c r="D46" s="30" t="s">
        <v>61</v>
      </c>
      <c r="E46" s="30">
        <v>51</v>
      </c>
      <c r="F46" s="58"/>
      <c r="G46" s="31">
        <f t="shared" si="0"/>
        <v>0</v>
      </c>
      <c r="H46" s="30">
        <v>10</v>
      </c>
      <c r="J46" s="26"/>
    </row>
    <row r="47" spans="1:10" ht="15" customHeight="1" x14ac:dyDescent="0.2">
      <c r="A47" s="21">
        <v>43</v>
      </c>
      <c r="B47" s="28" t="s">
        <v>56</v>
      </c>
      <c r="C47" s="29" t="s">
        <v>48</v>
      </c>
      <c r="D47" s="30" t="s">
        <v>61</v>
      </c>
      <c r="E47" s="30">
        <v>4</v>
      </c>
      <c r="F47" s="58"/>
      <c r="G47" s="31">
        <f t="shared" si="0"/>
        <v>0</v>
      </c>
      <c r="H47" s="30">
        <v>0</v>
      </c>
      <c r="J47" s="26"/>
    </row>
    <row r="48" spans="1:10" ht="15" customHeight="1" x14ac:dyDescent="0.2">
      <c r="A48" s="21">
        <v>44</v>
      </c>
      <c r="B48" s="28" t="s">
        <v>60</v>
      </c>
      <c r="C48" s="29" t="s">
        <v>48</v>
      </c>
      <c r="D48" s="30" t="s">
        <v>62</v>
      </c>
      <c r="E48" s="30">
        <v>95</v>
      </c>
      <c r="F48" s="58"/>
      <c r="G48" s="31">
        <f t="shared" si="0"/>
        <v>0</v>
      </c>
      <c r="H48" s="30">
        <v>10</v>
      </c>
      <c r="J48" s="26"/>
    </row>
    <row r="49" spans="1:10" ht="15" customHeight="1" x14ac:dyDescent="0.2">
      <c r="A49" s="21">
        <v>45</v>
      </c>
      <c r="B49" s="28" t="s">
        <v>60</v>
      </c>
      <c r="C49" s="29" t="s">
        <v>44</v>
      </c>
      <c r="D49" s="30" t="s">
        <v>20</v>
      </c>
      <c r="E49" s="30">
        <v>2</v>
      </c>
      <c r="F49" s="58"/>
      <c r="G49" s="31">
        <f t="shared" si="0"/>
        <v>0</v>
      </c>
      <c r="H49" s="30">
        <v>1</v>
      </c>
      <c r="J49" s="26"/>
    </row>
    <row r="50" spans="1:10" ht="15" customHeight="1" x14ac:dyDescent="0.2">
      <c r="A50" s="21">
        <v>46</v>
      </c>
      <c r="B50" s="28" t="s">
        <v>60</v>
      </c>
      <c r="C50" s="29" t="s">
        <v>48</v>
      </c>
      <c r="D50" s="30" t="s">
        <v>63</v>
      </c>
      <c r="E50" s="30">
        <v>15</v>
      </c>
      <c r="F50" s="58"/>
      <c r="G50" s="31">
        <f t="shared" si="0"/>
        <v>0</v>
      </c>
      <c r="H50" s="30">
        <v>0</v>
      </c>
      <c r="J50" s="26"/>
    </row>
    <row r="51" spans="1:10" ht="15" customHeight="1" x14ac:dyDescent="0.2">
      <c r="A51" s="21">
        <v>47</v>
      </c>
      <c r="B51" s="28" t="s">
        <v>64</v>
      </c>
      <c r="C51" s="29" t="s">
        <v>48</v>
      </c>
      <c r="D51" s="30" t="s">
        <v>63</v>
      </c>
      <c r="E51" s="30">
        <v>1</v>
      </c>
      <c r="F51" s="58"/>
      <c r="G51" s="31">
        <f t="shared" si="0"/>
        <v>0</v>
      </c>
      <c r="H51" s="30">
        <v>0</v>
      </c>
      <c r="J51" s="26"/>
    </row>
    <row r="52" spans="1:10" ht="15" customHeight="1" x14ac:dyDescent="0.2">
      <c r="A52" s="21">
        <v>48</v>
      </c>
      <c r="B52" s="22" t="s">
        <v>65</v>
      </c>
      <c r="C52" s="23" t="s">
        <v>41</v>
      </c>
      <c r="D52" s="24" t="s">
        <v>40</v>
      </c>
      <c r="E52" s="24">
        <v>1</v>
      </c>
      <c r="F52" s="56"/>
      <c r="G52" s="25">
        <f t="shared" si="0"/>
        <v>0</v>
      </c>
      <c r="H52" s="24">
        <v>1</v>
      </c>
      <c r="J52" s="26"/>
    </row>
    <row r="53" spans="1:10" ht="15" customHeight="1" x14ac:dyDescent="0.2">
      <c r="A53" s="21">
        <v>49</v>
      </c>
      <c r="B53" s="22" t="s">
        <v>65</v>
      </c>
      <c r="C53" s="23" t="s">
        <v>41</v>
      </c>
      <c r="D53" s="24" t="s">
        <v>20</v>
      </c>
      <c r="E53" s="24">
        <v>1</v>
      </c>
      <c r="F53" s="56"/>
      <c r="G53" s="25">
        <f t="shared" si="0"/>
        <v>0</v>
      </c>
      <c r="H53" s="24">
        <v>1</v>
      </c>
      <c r="J53" s="26"/>
    </row>
    <row r="54" spans="1:10" ht="15" customHeight="1" x14ac:dyDescent="0.2">
      <c r="A54" s="21">
        <v>50</v>
      </c>
      <c r="B54" s="22" t="s">
        <v>65</v>
      </c>
      <c r="C54" s="23" t="s">
        <v>66</v>
      </c>
      <c r="D54" s="24" t="s">
        <v>20</v>
      </c>
      <c r="E54" s="24">
        <v>9</v>
      </c>
      <c r="F54" s="56"/>
      <c r="G54" s="25">
        <f t="shared" si="0"/>
        <v>0</v>
      </c>
      <c r="H54" s="24">
        <v>2</v>
      </c>
      <c r="J54" s="26" t="s">
        <v>67</v>
      </c>
    </row>
    <row r="55" spans="1:10" ht="15" customHeight="1" x14ac:dyDescent="0.2">
      <c r="A55" s="21">
        <v>51</v>
      </c>
      <c r="B55" s="28" t="s">
        <v>68</v>
      </c>
      <c r="C55" s="29" t="s">
        <v>38</v>
      </c>
      <c r="D55" s="30" t="s">
        <v>40</v>
      </c>
      <c r="E55" s="30">
        <v>1</v>
      </c>
      <c r="F55" s="58"/>
      <c r="G55" s="31">
        <f t="shared" si="0"/>
        <v>0</v>
      </c>
      <c r="H55" s="30">
        <v>1</v>
      </c>
      <c r="J55" s="26"/>
    </row>
    <row r="56" spans="1:10" ht="15" customHeight="1" x14ac:dyDescent="0.2">
      <c r="A56" s="21">
        <v>52</v>
      </c>
      <c r="B56" s="28" t="s">
        <v>68</v>
      </c>
      <c r="C56" s="29" t="s">
        <v>43</v>
      </c>
      <c r="D56" s="30" t="s">
        <v>40</v>
      </c>
      <c r="E56" s="30">
        <v>2</v>
      </c>
      <c r="F56" s="58"/>
      <c r="G56" s="31">
        <f t="shared" si="0"/>
        <v>0</v>
      </c>
      <c r="H56" s="30">
        <v>2</v>
      </c>
      <c r="J56" s="26"/>
    </row>
    <row r="57" spans="1:10" ht="15" customHeight="1" x14ac:dyDescent="0.2">
      <c r="A57" s="21">
        <v>53</v>
      </c>
      <c r="B57" s="28" t="s">
        <v>68</v>
      </c>
      <c r="C57" s="29" t="s">
        <v>38</v>
      </c>
      <c r="D57" s="30" t="s">
        <v>20</v>
      </c>
      <c r="E57" s="30">
        <v>9</v>
      </c>
      <c r="F57" s="58"/>
      <c r="G57" s="31">
        <f t="shared" si="0"/>
        <v>0</v>
      </c>
      <c r="H57" s="30">
        <v>2</v>
      </c>
      <c r="J57" s="26" t="s">
        <v>69</v>
      </c>
    </row>
    <row r="58" spans="1:10" ht="15" customHeight="1" x14ac:dyDescent="0.2">
      <c r="A58" s="21">
        <v>54</v>
      </c>
      <c r="B58" s="28" t="s">
        <v>68</v>
      </c>
      <c r="C58" s="29" t="s">
        <v>44</v>
      </c>
      <c r="D58" s="30" t="s">
        <v>20</v>
      </c>
      <c r="E58" s="30">
        <v>2</v>
      </c>
      <c r="F58" s="58"/>
      <c r="G58" s="31">
        <f t="shared" si="0"/>
        <v>0</v>
      </c>
      <c r="H58" s="30">
        <v>1</v>
      </c>
      <c r="J58" s="26"/>
    </row>
    <row r="59" spans="1:10" ht="15" customHeight="1" x14ac:dyDescent="0.2">
      <c r="A59" s="21">
        <v>55</v>
      </c>
      <c r="B59" s="28" t="s">
        <v>68</v>
      </c>
      <c r="C59" s="29" t="s">
        <v>43</v>
      </c>
      <c r="D59" s="30" t="s">
        <v>20</v>
      </c>
      <c r="E59" s="30">
        <v>3</v>
      </c>
      <c r="F59" s="58"/>
      <c r="G59" s="31">
        <f t="shared" si="0"/>
        <v>0</v>
      </c>
      <c r="H59" s="30">
        <v>2</v>
      </c>
      <c r="J59" s="26"/>
    </row>
    <row r="60" spans="1:10" ht="15" customHeight="1" x14ac:dyDescent="0.2">
      <c r="A60" s="21">
        <v>56</v>
      </c>
      <c r="B60" s="22" t="s">
        <v>70</v>
      </c>
      <c r="C60" s="23"/>
      <c r="D60" s="24" t="s">
        <v>71</v>
      </c>
      <c r="E60" s="24">
        <v>140</v>
      </c>
      <c r="F60" s="56"/>
      <c r="G60" s="25">
        <f t="shared" si="0"/>
        <v>0</v>
      </c>
      <c r="H60" s="24">
        <v>20</v>
      </c>
      <c r="J60" s="26"/>
    </row>
    <row r="61" spans="1:10" ht="15" customHeight="1" x14ac:dyDescent="0.2">
      <c r="A61" s="21">
        <v>57</v>
      </c>
      <c r="B61" s="22" t="s">
        <v>72</v>
      </c>
      <c r="C61" s="23"/>
      <c r="D61" s="24" t="s">
        <v>71</v>
      </c>
      <c r="E61" s="24">
        <v>12</v>
      </c>
      <c r="F61" s="56"/>
      <c r="G61" s="25">
        <f t="shared" si="0"/>
        <v>0</v>
      </c>
      <c r="H61" s="24">
        <v>1</v>
      </c>
      <c r="J61" s="26"/>
    </row>
    <row r="62" spans="1:10" ht="15" customHeight="1" x14ac:dyDescent="0.2">
      <c r="A62" s="21">
        <v>58</v>
      </c>
      <c r="B62" s="22" t="s">
        <v>73</v>
      </c>
      <c r="C62" s="23"/>
      <c r="D62" s="24" t="s">
        <v>74</v>
      </c>
      <c r="E62" s="24">
        <v>3</v>
      </c>
      <c r="F62" s="56"/>
      <c r="G62" s="25">
        <f t="shared" si="0"/>
        <v>0</v>
      </c>
      <c r="H62" s="24">
        <v>1</v>
      </c>
      <c r="J62" s="26"/>
    </row>
    <row r="63" spans="1:10" ht="15" customHeight="1" x14ac:dyDescent="0.2">
      <c r="A63" s="21">
        <v>59</v>
      </c>
      <c r="B63" s="28" t="s">
        <v>75</v>
      </c>
      <c r="C63" s="29"/>
      <c r="D63" s="30" t="s">
        <v>76</v>
      </c>
      <c r="E63" s="30">
        <v>7</v>
      </c>
      <c r="F63" s="58"/>
      <c r="G63" s="31">
        <f t="shared" si="0"/>
        <v>0</v>
      </c>
      <c r="H63" s="30">
        <v>2</v>
      </c>
      <c r="J63" s="26"/>
    </row>
    <row r="64" spans="1:10" ht="15" customHeight="1" x14ac:dyDescent="0.2">
      <c r="A64" s="21">
        <v>60</v>
      </c>
      <c r="B64" s="28" t="s">
        <v>77</v>
      </c>
      <c r="C64" s="29"/>
      <c r="D64" s="30" t="s">
        <v>78</v>
      </c>
      <c r="E64" s="30">
        <v>2</v>
      </c>
      <c r="F64" s="58"/>
      <c r="G64" s="31">
        <f t="shared" ref="G64:G79" si="1">SUM(E64*F64)</f>
        <v>0</v>
      </c>
      <c r="H64" s="30">
        <v>0</v>
      </c>
      <c r="J64" s="26"/>
    </row>
    <row r="65" spans="1:10" ht="15" customHeight="1" x14ac:dyDescent="0.2">
      <c r="A65" s="21">
        <v>61</v>
      </c>
      <c r="B65" s="28" t="s">
        <v>77</v>
      </c>
      <c r="C65" s="29"/>
      <c r="D65" s="30" t="s">
        <v>79</v>
      </c>
      <c r="E65" s="30">
        <v>5</v>
      </c>
      <c r="F65" s="58"/>
      <c r="G65" s="31">
        <f t="shared" si="1"/>
        <v>0</v>
      </c>
      <c r="H65" s="30">
        <v>0</v>
      </c>
      <c r="J65" s="26"/>
    </row>
    <row r="66" spans="1:10" ht="15" customHeight="1" x14ac:dyDescent="0.2">
      <c r="A66" s="21">
        <v>62</v>
      </c>
      <c r="B66" s="28" t="s">
        <v>75</v>
      </c>
      <c r="C66" s="29"/>
      <c r="D66" s="30" t="s">
        <v>80</v>
      </c>
      <c r="E66" s="30">
        <v>7</v>
      </c>
      <c r="F66" s="58"/>
      <c r="G66" s="31">
        <f t="shared" si="1"/>
        <v>0</v>
      </c>
      <c r="H66" s="30">
        <v>2</v>
      </c>
      <c r="J66" s="26"/>
    </row>
    <row r="67" spans="1:10" ht="15" customHeight="1" x14ac:dyDescent="0.2">
      <c r="A67" s="21">
        <v>63</v>
      </c>
      <c r="B67" s="22" t="s">
        <v>81</v>
      </c>
      <c r="C67" s="23"/>
      <c r="D67" s="24" t="s">
        <v>50</v>
      </c>
      <c r="E67" s="24">
        <v>7</v>
      </c>
      <c r="F67" s="56"/>
      <c r="G67" s="25">
        <f t="shared" si="1"/>
        <v>0</v>
      </c>
      <c r="H67" s="24">
        <v>2</v>
      </c>
      <c r="J67" s="26"/>
    </row>
    <row r="68" spans="1:10" ht="15" customHeight="1" x14ac:dyDescent="0.2">
      <c r="A68" s="21">
        <v>64</v>
      </c>
      <c r="B68" s="22" t="s">
        <v>81</v>
      </c>
      <c r="C68" s="23"/>
      <c r="D68" s="24" t="s">
        <v>20</v>
      </c>
      <c r="E68" s="24">
        <v>3</v>
      </c>
      <c r="F68" s="56"/>
      <c r="G68" s="25">
        <f t="shared" si="1"/>
        <v>0</v>
      </c>
      <c r="H68" s="24">
        <v>1</v>
      </c>
      <c r="J68" s="26"/>
    </row>
    <row r="69" spans="1:10" ht="15" customHeight="1" x14ac:dyDescent="0.2">
      <c r="A69" s="21">
        <v>65</v>
      </c>
      <c r="B69" s="28" t="s">
        <v>82</v>
      </c>
      <c r="C69" s="29"/>
      <c r="D69" s="32" t="s">
        <v>83</v>
      </c>
      <c r="E69" s="32">
        <v>50</v>
      </c>
      <c r="F69" s="59"/>
      <c r="G69" s="31">
        <f t="shared" si="1"/>
        <v>0</v>
      </c>
      <c r="H69" s="32">
        <v>0</v>
      </c>
      <c r="J69" s="26"/>
    </row>
    <row r="70" spans="1:10" ht="15" customHeight="1" x14ac:dyDescent="0.2">
      <c r="A70" s="21">
        <v>66</v>
      </c>
      <c r="B70" s="28" t="s">
        <v>84</v>
      </c>
      <c r="C70" s="29">
        <v>5.5</v>
      </c>
      <c r="D70" s="32" t="s">
        <v>85</v>
      </c>
      <c r="E70" s="32">
        <v>1</v>
      </c>
      <c r="F70" s="59"/>
      <c r="G70" s="31">
        <f t="shared" si="1"/>
        <v>0</v>
      </c>
      <c r="H70" s="32">
        <v>0</v>
      </c>
      <c r="J70" s="26"/>
    </row>
    <row r="71" spans="1:10" ht="15" customHeight="1" x14ac:dyDescent="0.2">
      <c r="A71" s="21">
        <v>67</v>
      </c>
      <c r="B71" s="28" t="s">
        <v>86</v>
      </c>
      <c r="C71" s="29" t="s">
        <v>48</v>
      </c>
      <c r="D71" s="30" t="s">
        <v>87</v>
      </c>
      <c r="E71" s="30">
        <v>1</v>
      </c>
      <c r="F71" s="58"/>
      <c r="G71" s="31">
        <f t="shared" si="1"/>
        <v>0</v>
      </c>
      <c r="H71" s="30">
        <v>1</v>
      </c>
      <c r="J71" s="26"/>
    </row>
    <row r="72" spans="1:10" ht="15" customHeight="1" x14ac:dyDescent="0.2">
      <c r="A72" s="21">
        <v>68</v>
      </c>
      <c r="B72" s="28" t="s">
        <v>88</v>
      </c>
      <c r="C72" s="29"/>
      <c r="D72" s="30" t="s">
        <v>20</v>
      </c>
      <c r="E72" s="30">
        <v>6</v>
      </c>
      <c r="F72" s="58"/>
      <c r="G72" s="31">
        <f t="shared" si="1"/>
        <v>0</v>
      </c>
      <c r="H72" s="30">
        <v>1</v>
      </c>
      <c r="J72" s="26"/>
    </row>
    <row r="73" spans="1:10" ht="15" customHeight="1" x14ac:dyDescent="0.2">
      <c r="A73" s="21">
        <v>69</v>
      </c>
      <c r="B73" s="28" t="s">
        <v>89</v>
      </c>
      <c r="C73" s="29" t="s">
        <v>90</v>
      </c>
      <c r="D73" s="30" t="s">
        <v>28</v>
      </c>
      <c r="E73" s="30">
        <v>70</v>
      </c>
      <c r="F73" s="58"/>
      <c r="G73" s="31">
        <f t="shared" si="1"/>
        <v>0</v>
      </c>
      <c r="H73" s="30">
        <v>0</v>
      </c>
      <c r="J73" s="26"/>
    </row>
    <row r="74" spans="1:10" ht="15" customHeight="1" x14ac:dyDescent="0.2">
      <c r="A74" s="21">
        <v>70</v>
      </c>
      <c r="B74" s="28" t="s">
        <v>89</v>
      </c>
      <c r="C74" s="29" t="s">
        <v>91</v>
      </c>
      <c r="D74" s="30" t="s">
        <v>20</v>
      </c>
      <c r="E74" s="30">
        <v>2</v>
      </c>
      <c r="F74" s="58"/>
      <c r="G74" s="31">
        <f t="shared" si="1"/>
        <v>0</v>
      </c>
      <c r="H74" s="30">
        <v>1</v>
      </c>
      <c r="J74" s="26"/>
    </row>
    <row r="75" spans="1:10" ht="15" customHeight="1" x14ac:dyDescent="0.2">
      <c r="A75" s="21">
        <v>71</v>
      </c>
      <c r="B75" s="28" t="s">
        <v>92</v>
      </c>
      <c r="C75" s="29"/>
      <c r="D75" s="30" t="s">
        <v>93</v>
      </c>
      <c r="E75" s="30">
        <v>8</v>
      </c>
      <c r="F75" s="58"/>
      <c r="G75" s="31">
        <f t="shared" si="1"/>
        <v>0</v>
      </c>
      <c r="H75" s="30">
        <v>2</v>
      </c>
      <c r="J75" s="26"/>
    </row>
    <row r="76" spans="1:10" ht="15" customHeight="1" x14ac:dyDescent="0.2">
      <c r="A76" s="21">
        <v>72</v>
      </c>
      <c r="B76" s="28" t="s">
        <v>94</v>
      </c>
      <c r="C76" s="29"/>
      <c r="D76" s="30" t="s">
        <v>20</v>
      </c>
      <c r="E76" s="30">
        <v>2</v>
      </c>
      <c r="F76" s="58"/>
      <c r="G76" s="31">
        <f t="shared" si="1"/>
        <v>0</v>
      </c>
      <c r="H76" s="30">
        <v>1</v>
      </c>
      <c r="J76" s="26"/>
    </row>
    <row r="77" spans="1:10" ht="15" customHeight="1" x14ac:dyDescent="0.2">
      <c r="A77" s="21">
        <v>73</v>
      </c>
      <c r="B77" s="37" t="s">
        <v>95</v>
      </c>
      <c r="C77" s="23"/>
      <c r="D77" s="24" t="s">
        <v>50</v>
      </c>
      <c r="E77" s="24">
        <v>6</v>
      </c>
      <c r="F77" s="56"/>
      <c r="G77" s="25">
        <f t="shared" si="1"/>
        <v>0</v>
      </c>
      <c r="H77" s="24">
        <v>1</v>
      </c>
      <c r="J77" s="26"/>
    </row>
    <row r="78" spans="1:10" ht="15" customHeight="1" x14ac:dyDescent="0.2">
      <c r="A78" s="21">
        <v>74</v>
      </c>
      <c r="B78" s="37" t="s">
        <v>96</v>
      </c>
      <c r="C78" s="23"/>
      <c r="D78" s="24" t="s">
        <v>50</v>
      </c>
      <c r="E78" s="24">
        <v>4</v>
      </c>
      <c r="F78" s="56"/>
      <c r="G78" s="25">
        <f t="shared" si="1"/>
        <v>0</v>
      </c>
      <c r="H78" s="24">
        <v>1</v>
      </c>
      <c r="J78" s="26"/>
    </row>
    <row r="79" spans="1:10" ht="15" customHeight="1" x14ac:dyDescent="0.2">
      <c r="A79" s="21">
        <v>75</v>
      </c>
      <c r="B79" s="28" t="s">
        <v>97</v>
      </c>
      <c r="C79" s="29"/>
      <c r="D79" s="30" t="s">
        <v>98</v>
      </c>
      <c r="E79" s="30">
        <v>18</v>
      </c>
      <c r="F79" s="58"/>
      <c r="G79" s="31">
        <f t="shared" si="1"/>
        <v>0</v>
      </c>
      <c r="H79" s="30">
        <v>4</v>
      </c>
      <c r="J79" s="38" t="s">
        <v>99</v>
      </c>
    </row>
    <row r="81" spans="2:10" x14ac:dyDescent="0.2">
      <c r="B81" s="39" t="s">
        <v>100</v>
      </c>
      <c r="C81" s="40"/>
      <c r="D81" s="40"/>
      <c r="E81" s="61"/>
    </row>
    <row r="82" spans="2:10" x14ac:dyDescent="0.2">
      <c r="B82" s="39" t="s">
        <v>101</v>
      </c>
      <c r="C82" s="40"/>
      <c r="D82" s="40"/>
      <c r="E82" s="61"/>
    </row>
    <row r="83" spans="2:10" x14ac:dyDescent="0.2">
      <c r="B83" s="39" t="s">
        <v>102</v>
      </c>
      <c r="C83" s="40"/>
      <c r="D83" s="40"/>
      <c r="E83" s="61"/>
      <c r="F83" s="1"/>
      <c r="G83" s="1"/>
    </row>
    <row r="85" spans="2:10" ht="15.75" customHeight="1" x14ac:dyDescent="0.2">
      <c r="B85" s="62" t="s">
        <v>103</v>
      </c>
      <c r="C85" s="63"/>
      <c r="D85" s="63"/>
      <c r="E85" s="64"/>
    </row>
    <row r="86" spans="2:10" s="41" customFormat="1" x14ac:dyDescent="0.2">
      <c r="B86" s="42" t="s">
        <v>104</v>
      </c>
      <c r="C86" s="43"/>
      <c r="D86" s="43"/>
      <c r="E86" s="44">
        <f>SUM(G5:G79)</f>
        <v>0</v>
      </c>
      <c r="G86" s="45"/>
      <c r="J86" s="46"/>
    </row>
    <row r="87" spans="2:10" s="41" customFormat="1" x14ac:dyDescent="0.2">
      <c r="B87" s="47" t="s">
        <v>105</v>
      </c>
      <c r="C87" s="48"/>
      <c r="D87" s="49" t="s">
        <v>106</v>
      </c>
      <c r="E87" s="50">
        <f>80*E81*364</f>
        <v>0</v>
      </c>
      <c r="G87" s="45"/>
      <c r="J87" s="46"/>
    </row>
    <row r="88" spans="2:10" s="41" customFormat="1" x14ac:dyDescent="0.2">
      <c r="B88" s="47" t="s">
        <v>107</v>
      </c>
      <c r="C88" s="48"/>
      <c r="D88" s="49" t="s">
        <v>108</v>
      </c>
      <c r="E88" s="50">
        <f>180*E82*730</f>
        <v>0</v>
      </c>
      <c r="G88" s="45"/>
      <c r="J88" s="46"/>
    </row>
    <row r="89" spans="2:10" x14ac:dyDescent="0.2">
      <c r="B89" s="47" t="s">
        <v>109</v>
      </c>
      <c r="C89" s="48"/>
      <c r="D89" s="49" t="s">
        <v>110</v>
      </c>
      <c r="E89" s="50">
        <f>300*E83</f>
        <v>0</v>
      </c>
    </row>
    <row r="90" spans="2:10" ht="15.75" customHeight="1" x14ac:dyDescent="0.2">
      <c r="B90" s="51" t="s">
        <v>111</v>
      </c>
      <c r="C90" s="52"/>
      <c r="D90" s="53"/>
      <c r="E90" s="54">
        <f>SUM(E86:E89)</f>
        <v>0</v>
      </c>
    </row>
    <row r="92" spans="2:10" x14ac:dyDescent="0.2">
      <c r="B92" s="7" t="s">
        <v>112</v>
      </c>
    </row>
    <row r="93" spans="2:10" x14ac:dyDescent="0.2">
      <c r="B93" s="7" t="s">
        <v>113</v>
      </c>
    </row>
  </sheetData>
  <sheetProtection algorithmName="SHA-512" hashValue="pyzQPiOe6iSsWDg6pPDu3FIiedijYBYOCZc1fP7ckzoeJ/yAengQa5t+d2P/+3E6BaDwwTZsoYl7WCuZpgru1Q==" saltValue="V7Lhswp26d8bok2Mn8G/cg==" spinCount="100000" sheet="1" objects="1" scenarios="1"/>
  <mergeCells count="1">
    <mergeCell ref="B85:E85"/>
  </mergeCells>
  <pageMargins left="0.7" right="0.7" top="0.78740157500000008" bottom="0.7874015750000000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plynů a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Jitka Růžičková</cp:lastModifiedBy>
  <cp:revision>21</cp:revision>
  <dcterms:created xsi:type="dcterms:W3CDTF">2020-02-17T10:20:44Z</dcterms:created>
  <dcterms:modified xsi:type="dcterms:W3CDTF">2021-08-23T07:41:12Z</dcterms:modified>
</cp:coreProperties>
</file>