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O\tonery\030\2 nabídky\Pody print\"/>
    </mc:Choice>
  </mc:AlternateContent>
  <xr:revisionPtr revIDLastSave="0" documentId="13_ncr:1_{98FFE051-B3D4-44CA-BF11-42EC73465646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Tonery" sheetId="1" r:id="rId1"/>
  </sheets>
  <definedNames>
    <definedName name="_xlnm.Print_Area" localSheetId="0">Tonery!$B$2:$T$16</definedName>
  </definedNames>
  <calcPr calcId="191029"/>
</workbook>
</file>

<file path=xl/calcChain.xml><?xml version="1.0" encoding="utf-8"?>
<calcChain xmlns="http://schemas.openxmlformats.org/spreadsheetml/2006/main">
  <c r="R13" i="1" l="1"/>
  <c r="S13" i="1"/>
  <c r="R9" i="1" l="1"/>
  <c r="R10" i="1"/>
  <c r="S10" i="1"/>
  <c r="R11" i="1"/>
  <c r="R12" i="1"/>
  <c r="O9" i="1"/>
  <c r="O10" i="1"/>
  <c r="O11" i="1"/>
  <c r="H11" i="1"/>
  <c r="H10" i="1"/>
  <c r="H9" i="1"/>
  <c r="S9" i="1" l="1"/>
  <c r="S12" i="1"/>
  <c r="S11" i="1"/>
  <c r="R8" i="1" l="1"/>
  <c r="H8" i="1"/>
  <c r="O8" i="1"/>
  <c r="S8" i="1" l="1"/>
  <c r="H7" i="1"/>
  <c r="H12" i="1"/>
  <c r="H13" i="1"/>
  <c r="O13" i="1" l="1"/>
  <c r="O12" i="1"/>
  <c r="S7" i="1"/>
  <c r="R7" i="1"/>
  <c r="O7" i="1"/>
  <c r="P16" i="1" l="1"/>
  <c r="Q16" i="1"/>
</calcChain>
</file>

<file path=xl/sharedStrings.xml><?xml version="1.0" encoding="utf-8"?>
<sst xmlns="http://schemas.openxmlformats.org/spreadsheetml/2006/main" count="72" uniqueCount="59">
  <si>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</si>
  <si>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</si>
  <si>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</si>
  <si>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</si>
  <si>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</si>
  <si>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</si>
  <si>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</si>
  <si>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</si>
  <si>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</si>
  <si>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</si>
  <si>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</si>
  <si>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</si>
  <si>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</si>
  <si>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</si>
  <si>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</si>
  <si>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</si>
  <si>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</si>
  <si>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</si>
  <si>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</si>
  <si>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</si>
  <si>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</si>
  <si>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</si>
  <si>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</si>
  <si>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</si>
  <si>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</si>
  <si>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</si>
  <si>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</si>
  <si>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</si>
  <si>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</si>
  <si>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</si>
  <si>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KNJ - Bc. Kristýna Hrbáčková,
Tel.: 37763 6142, 731 269 833,
E-mail: khrbacko@knj.zcu.cz</t>
  </si>
  <si>
    <t>Příloha č. 2 Kupní smlouvy - technická specifikace
Tonery (II.) 030 - 2021 (originální)</t>
  </si>
  <si>
    <t xml:space="preserve"> Toner do tiskárny Triumph Adler 3262i - černý  </t>
  </si>
  <si>
    <t>Originální toner. Výtěžnost 20 000 stran.</t>
  </si>
  <si>
    <t>Toner do tiskárny OKI MC352 - C</t>
  </si>
  <si>
    <t>Toner do tiskárny OKI MC352 - M</t>
  </si>
  <si>
    <t>Toner do tiskárny OKI MC352 - Y</t>
  </si>
  <si>
    <t>Toner do tiskárny OKI MC352 - K</t>
  </si>
  <si>
    <t>Pokud financováno z projektových prostředků, pak ŘEŠITEL uvede: NÁZEV A ČÍSLO DOTAČNÍHO PROJEKTU</t>
  </si>
  <si>
    <t>Chodské náměstí 1,
301 00 Plzeň,
 Fakulta pedagogická - Katedra německého jazyka, 
místnost CH 306</t>
  </si>
  <si>
    <t>DFF - Miroslava Šusová,
Tel.: 37763 5005,
E-mail: susova@ff.zcu.cz</t>
  </si>
  <si>
    <t>Sedláčkova 38,
301 00 Plzeň,
Fakulta filozofická - Děkanát ,
místnost SO 202</t>
  </si>
  <si>
    <t>VYZ - PhDr. Irena Görnerová,
Tel.: 37763 1033, 702 038 179,
E-mail: renkav@rek.zcu.cz</t>
  </si>
  <si>
    <t>Univerzitní 8, 
301 00 Plzeň,
Rektorát - Odbor výzkum a vývoj,  
místnost UR 118</t>
  </si>
  <si>
    <t xml:space="preserve"> Toner do tiskárny HP LJ P1006  - černý</t>
  </si>
  <si>
    <t xml:space="preserve"> Toner do tiskárny HP LJ P1505 n - černý</t>
  </si>
  <si>
    <t>Originální toner. Výtěžnost 2 000 stran.</t>
  </si>
  <si>
    <t>Originální  toner. Výtěžnost 1 500 stran.</t>
  </si>
  <si>
    <t>Originální toner barva azurová (cyan). Výtěžnost 2 000 stran.</t>
  </si>
  <si>
    <t>Originální toner barva purpurová (magenta). Výtěžnost 2 000 stran.</t>
  </si>
  <si>
    <t>Originální toner barva žlutá (yellow). Výtěžnost 2 000 stran.</t>
  </si>
  <si>
    <t>Originální toner barva černá (black). Výtěžnost 3 500 stran.</t>
  </si>
  <si>
    <t>Triumph Adler/UTAX originální toner CK-7512, black, 20.000 stran, TA DC3262i</t>
  </si>
  <si>
    <t>HP originální toner CB435A, black, 1.500 stran, HP 35A, HP LJ P1006</t>
  </si>
  <si>
    <t>HP originální toner CB436A, black, 2.000 stran, HP 36A, HP LJ P1505</t>
  </si>
  <si>
    <t>OKI originální toner 44469706, cyan, 2.000 stran, OKI MC352</t>
  </si>
  <si>
    <t>OKI originální toner 44469705, magenta, 2.000 stran, OKI MC352</t>
  </si>
  <si>
    <t>OKI originální toner 44469704, yellow, 2.000 stran, OKI MC352</t>
  </si>
  <si>
    <t>OKI originální toner 44469803, black, 3.500 stran, OKI MC352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</si>
</sst>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3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4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 inden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13" fillId="5" borderId="19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0" fontId="13" fillId="5" borderId="15" xfId="0" applyFont="1" applyFill="1" applyBorder="1" applyAlignment="1" applyProtection="1">
      <alignment horizontal="left" vertical="center" wrapText="1" indent="1"/>
      <protection locked="0"/>
    </xf>
    <xf numFmtId="0" fontId="13" fillId="5" borderId="11" xfId="0" applyFont="1" applyFill="1" applyBorder="1" applyAlignment="1" applyProtection="1">
      <alignment horizontal="left" vertical="center" wrapText="1" indent="1"/>
      <protection locked="0"/>
    </xf>
    <xf numFmtId="0" fontId="13" fillId="5" borderId="17" xfId="0" applyFont="1" applyFill="1" applyBorder="1" applyAlignment="1" applyProtection="1">
      <alignment horizontal="left" vertical="center" wrapText="1" indent="1"/>
      <protection locked="0"/>
    </xf>
    <xf numFmtId="164" fontId="13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left" vertical="center" wrapText="1" indent="1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topLeftCell="A4" zoomScale="115" zoomScaleNormal="115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6.7109375" style="1" customWidth="1"/>
    <col min="4" max="4" width="11.7109375" style="2" customWidth="1"/>
    <col min="5" max="5" width="11.28515625" style="3" customWidth="1"/>
    <col min="6" max="6" width="80.2851562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22.42578125" style="5" hidden="1" customWidth="1"/>
    <col min="12" max="12" width="30.140625" style="5" customWidth="1"/>
    <col min="13" max="13" width="50" style="5" customWidth="1"/>
    <col min="14" max="14" width="25.7109375" style="1" customWidth="1"/>
    <col min="15" max="15" width="18.57031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23" t="s">
        <v>31</v>
      </c>
      <c r="C1" s="124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38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75" t="s">
        <v>8</v>
      </c>
      <c r="S6" s="75" t="s">
        <v>9</v>
      </c>
      <c r="T6" s="38" t="s">
        <v>25</v>
      </c>
      <c r="U6" s="38" t="s">
        <v>26</v>
      </c>
    </row>
    <row r="7" spans="2:21" ht="77.25" customHeight="1" thickTop="1" thickBot="1" x14ac:dyDescent="0.3">
      <c r="B7" s="85">
        <v>1</v>
      </c>
      <c r="C7" s="96" t="s">
        <v>32</v>
      </c>
      <c r="D7" s="86">
        <v>2</v>
      </c>
      <c r="E7" s="87" t="s">
        <v>27</v>
      </c>
      <c r="F7" s="137" t="s">
        <v>33</v>
      </c>
      <c r="G7" s="101" t="s">
        <v>52</v>
      </c>
      <c r="H7" s="88" t="str">
        <f t="shared" ref="H7:H13" si="0">IF(P7&gt;1999,"ANO","NE")</f>
        <v>NE</v>
      </c>
      <c r="I7" s="89" t="s">
        <v>28</v>
      </c>
      <c r="J7" s="87" t="s">
        <v>29</v>
      </c>
      <c r="K7" s="87"/>
      <c r="L7" s="95" t="s">
        <v>30</v>
      </c>
      <c r="M7" s="95" t="s">
        <v>39</v>
      </c>
      <c r="N7" s="90">
        <v>14</v>
      </c>
      <c r="O7" s="91">
        <f>D7*P7</f>
        <v>3800</v>
      </c>
      <c r="P7" s="92">
        <v>1900</v>
      </c>
      <c r="Q7" s="106">
        <v>1751</v>
      </c>
      <c r="R7" s="93">
        <f>D7*Q7</f>
        <v>3502</v>
      </c>
      <c r="S7" s="94" t="str">
        <f t="shared" ref="S7" si="1">IF(ISNUMBER(Q7), IF(Q7&gt;P7,"NEVYHOVUJE","VYHOVUJE")," ")</f>
        <v>VYHOVUJE</v>
      </c>
      <c r="T7" s="87"/>
      <c r="U7" s="87" t="s">
        <v>10</v>
      </c>
    </row>
    <row r="8" spans="2:21" ht="41.25" customHeight="1" x14ac:dyDescent="0.25">
      <c r="B8" s="55">
        <v>2</v>
      </c>
      <c r="C8" s="97" t="s">
        <v>44</v>
      </c>
      <c r="D8" s="56">
        <v>3</v>
      </c>
      <c r="E8" s="62" t="s">
        <v>27</v>
      </c>
      <c r="F8" s="97" t="s">
        <v>47</v>
      </c>
      <c r="G8" s="102" t="s">
        <v>53</v>
      </c>
      <c r="H8" s="57" t="str">
        <f t="shared" si="0"/>
        <v>NE</v>
      </c>
      <c r="I8" s="122" t="s">
        <v>28</v>
      </c>
      <c r="J8" s="119" t="s">
        <v>29</v>
      </c>
      <c r="K8" s="119"/>
      <c r="L8" s="122" t="s">
        <v>40</v>
      </c>
      <c r="M8" s="122" t="s">
        <v>41</v>
      </c>
      <c r="N8" s="130">
        <v>14</v>
      </c>
      <c r="O8" s="58">
        <f>D8*P8</f>
        <v>4200</v>
      </c>
      <c r="P8" s="59">
        <v>1400</v>
      </c>
      <c r="Q8" s="107">
        <v>1387</v>
      </c>
      <c r="R8" s="60">
        <f>D8*Q8</f>
        <v>4161</v>
      </c>
      <c r="S8" s="61" t="str">
        <f t="shared" ref="S8" si="2">IF(ISNUMBER(Q8), IF(Q8&gt;P8,"NEVYHOVUJE","VYHOVUJE")," ")</f>
        <v>VYHOVUJE</v>
      </c>
      <c r="T8" s="119"/>
      <c r="U8" s="119" t="s">
        <v>10</v>
      </c>
    </row>
    <row r="9" spans="2:21" ht="41.25" customHeight="1" thickBot="1" x14ac:dyDescent="0.3">
      <c r="B9" s="64">
        <v>3</v>
      </c>
      <c r="C9" s="98" t="s">
        <v>45</v>
      </c>
      <c r="D9" s="65">
        <v>6</v>
      </c>
      <c r="E9" s="66" t="s">
        <v>27</v>
      </c>
      <c r="F9" s="98" t="s">
        <v>46</v>
      </c>
      <c r="G9" s="103" t="s">
        <v>54</v>
      </c>
      <c r="H9" s="67" t="str">
        <f t="shared" si="0"/>
        <v>NE</v>
      </c>
      <c r="I9" s="133"/>
      <c r="J9" s="134"/>
      <c r="K9" s="134"/>
      <c r="L9" s="135"/>
      <c r="M9" s="135"/>
      <c r="N9" s="136"/>
      <c r="O9" s="68">
        <f t="shared" ref="O9:O11" si="3">D9*P9</f>
        <v>9900</v>
      </c>
      <c r="P9" s="69">
        <v>1650</v>
      </c>
      <c r="Q9" s="108">
        <v>1222</v>
      </c>
      <c r="R9" s="70">
        <f t="shared" ref="R9:R12" si="4">D9*Q9</f>
        <v>7332</v>
      </c>
      <c r="S9" s="71" t="str">
        <f t="shared" ref="S9:S12" si="5">IF(ISNUMBER(Q9), IF(Q9&gt;P9,"NEVYHOVUJE","VYHOVUJE")," ")</f>
        <v>VYHOVUJE</v>
      </c>
      <c r="T9" s="134"/>
      <c r="U9" s="134"/>
    </row>
    <row r="10" spans="2:21" ht="41.25" customHeight="1" x14ac:dyDescent="0.25">
      <c r="B10" s="55">
        <v>4</v>
      </c>
      <c r="C10" s="73" t="s">
        <v>34</v>
      </c>
      <c r="D10" s="56">
        <v>3</v>
      </c>
      <c r="E10" s="62" t="s">
        <v>27</v>
      </c>
      <c r="F10" s="97" t="s">
        <v>48</v>
      </c>
      <c r="G10" s="102" t="s">
        <v>55</v>
      </c>
      <c r="H10" s="57" t="str">
        <f t="shared" si="0"/>
        <v>ANO</v>
      </c>
      <c r="I10" s="116" t="s">
        <v>28</v>
      </c>
      <c r="J10" s="119" t="s">
        <v>29</v>
      </c>
      <c r="K10" s="119"/>
      <c r="L10" s="122" t="s">
        <v>42</v>
      </c>
      <c r="M10" s="122" t="s">
        <v>43</v>
      </c>
      <c r="N10" s="130">
        <v>14</v>
      </c>
      <c r="O10" s="58">
        <f t="shared" si="3"/>
        <v>6300</v>
      </c>
      <c r="P10" s="59">
        <v>2100</v>
      </c>
      <c r="Q10" s="107">
        <v>1751</v>
      </c>
      <c r="R10" s="60">
        <f t="shared" si="4"/>
        <v>5253</v>
      </c>
      <c r="S10" s="61" t="str">
        <f t="shared" si="5"/>
        <v>VYHOVUJE</v>
      </c>
      <c r="T10" s="119"/>
      <c r="U10" s="119" t="s">
        <v>10</v>
      </c>
    </row>
    <row r="11" spans="2:21" ht="34.9" customHeight="1" x14ac:dyDescent="0.25">
      <c r="B11" s="48">
        <v>5</v>
      </c>
      <c r="C11" s="72" t="s">
        <v>35</v>
      </c>
      <c r="D11" s="49">
        <v>3</v>
      </c>
      <c r="E11" s="63" t="s">
        <v>27</v>
      </c>
      <c r="F11" s="99" t="s">
        <v>49</v>
      </c>
      <c r="G11" s="104" t="s">
        <v>56</v>
      </c>
      <c r="H11" s="52" t="str">
        <f t="shared" si="0"/>
        <v>ANO</v>
      </c>
      <c r="I11" s="117"/>
      <c r="J11" s="120"/>
      <c r="K11" s="120"/>
      <c r="L11" s="117"/>
      <c r="M11" s="117"/>
      <c r="N11" s="131"/>
      <c r="O11" s="50">
        <f t="shared" si="3"/>
        <v>6300</v>
      </c>
      <c r="P11" s="53">
        <v>2100</v>
      </c>
      <c r="Q11" s="109">
        <v>1751</v>
      </c>
      <c r="R11" s="51">
        <f t="shared" si="4"/>
        <v>5253</v>
      </c>
      <c r="S11" s="54" t="str">
        <f t="shared" si="5"/>
        <v>VYHOVUJE</v>
      </c>
      <c r="T11" s="120"/>
      <c r="U11" s="120"/>
    </row>
    <row r="12" spans="2:21" ht="34.9" customHeight="1" x14ac:dyDescent="0.25">
      <c r="B12" s="48">
        <v>6</v>
      </c>
      <c r="C12" s="72" t="s">
        <v>36</v>
      </c>
      <c r="D12" s="49">
        <v>3</v>
      </c>
      <c r="E12" s="63" t="s">
        <v>27</v>
      </c>
      <c r="F12" s="99" t="s">
        <v>50</v>
      </c>
      <c r="G12" s="104" t="s">
        <v>57</v>
      </c>
      <c r="H12" s="52" t="str">
        <f t="shared" si="0"/>
        <v>ANO</v>
      </c>
      <c r="I12" s="117"/>
      <c r="J12" s="120"/>
      <c r="K12" s="120"/>
      <c r="L12" s="117"/>
      <c r="M12" s="117"/>
      <c r="N12" s="131"/>
      <c r="O12" s="50">
        <f>D12*P12</f>
        <v>6300</v>
      </c>
      <c r="P12" s="53">
        <v>2100</v>
      </c>
      <c r="Q12" s="109">
        <v>1751</v>
      </c>
      <c r="R12" s="51">
        <f t="shared" si="4"/>
        <v>5253</v>
      </c>
      <c r="S12" s="54" t="str">
        <f t="shared" si="5"/>
        <v>VYHOVUJE</v>
      </c>
      <c r="T12" s="120"/>
      <c r="U12" s="120"/>
    </row>
    <row r="13" spans="2:21" ht="51.75" customHeight="1" thickBot="1" x14ac:dyDescent="0.3">
      <c r="B13" s="76">
        <v>7</v>
      </c>
      <c r="C13" s="77" t="s">
        <v>37</v>
      </c>
      <c r="D13" s="78">
        <v>2</v>
      </c>
      <c r="E13" s="79" t="s">
        <v>27</v>
      </c>
      <c r="F13" s="100" t="s">
        <v>51</v>
      </c>
      <c r="G13" s="105" t="s">
        <v>58</v>
      </c>
      <c r="H13" s="80" t="str">
        <f t="shared" si="0"/>
        <v>NE</v>
      </c>
      <c r="I13" s="118"/>
      <c r="J13" s="121"/>
      <c r="K13" s="121"/>
      <c r="L13" s="118"/>
      <c r="M13" s="118"/>
      <c r="N13" s="132"/>
      <c r="O13" s="81">
        <f>D13*P13</f>
        <v>3400</v>
      </c>
      <c r="P13" s="82">
        <v>1700</v>
      </c>
      <c r="Q13" s="110">
        <v>1301</v>
      </c>
      <c r="R13" s="83">
        <f t="shared" ref="R13" si="6">D13*Q13</f>
        <v>2602</v>
      </c>
      <c r="S13" s="84" t="str">
        <f t="shared" ref="S13" si="7">IF(ISNUMBER(Q13), IF(Q13&gt;P13,"NEVYHOVUJE","VYHOVUJE")," ")</f>
        <v>VYHOVUJE</v>
      </c>
      <c r="T13" s="121"/>
      <c r="U13" s="121"/>
    </row>
    <row r="14" spans="2:21" ht="13.5" customHeight="1" thickTop="1" thickBot="1" x14ac:dyDescent="0.3">
      <c r="C14" s="5"/>
      <c r="D14" s="5"/>
      <c r="E14" s="5"/>
      <c r="F14" s="5"/>
      <c r="G14" s="5"/>
      <c r="H14" s="5"/>
      <c r="I14" s="5"/>
      <c r="J14" s="5"/>
      <c r="N14" s="5"/>
      <c r="O14" s="5"/>
      <c r="R14" s="47"/>
    </row>
    <row r="15" spans="2:21" ht="60.75" customHeight="1" thickTop="1" thickBot="1" x14ac:dyDescent="0.3">
      <c r="B15" s="125" t="s">
        <v>14</v>
      </c>
      <c r="C15" s="126"/>
      <c r="D15" s="126"/>
      <c r="E15" s="126"/>
      <c r="F15" s="126"/>
      <c r="G15" s="126"/>
      <c r="H15" s="74"/>
      <c r="I15" s="27"/>
      <c r="J15" s="27"/>
      <c r="K15" s="27"/>
      <c r="L15" s="12"/>
      <c r="M15" s="12"/>
      <c r="N15" s="28"/>
      <c r="O15" s="28"/>
      <c r="P15" s="29" t="s">
        <v>11</v>
      </c>
      <c r="Q15" s="127" t="s">
        <v>12</v>
      </c>
      <c r="R15" s="128"/>
      <c r="S15" s="129"/>
      <c r="T15" s="22"/>
      <c r="U15" s="30"/>
    </row>
    <row r="16" spans="2:21" ht="33" customHeight="1" thickTop="1" thickBot="1" x14ac:dyDescent="0.3">
      <c r="B16" s="111" t="s">
        <v>15</v>
      </c>
      <c r="C16" s="112"/>
      <c r="D16" s="112"/>
      <c r="E16" s="112"/>
      <c r="F16" s="112"/>
      <c r="G16" s="112"/>
      <c r="H16" s="37"/>
      <c r="I16" s="31"/>
      <c r="L16" s="10"/>
      <c r="M16" s="10"/>
      <c r="N16" s="32"/>
      <c r="O16" s="32"/>
      <c r="P16" s="33">
        <f>SUM(O7:O13)</f>
        <v>40200</v>
      </c>
      <c r="Q16" s="113">
        <f>SUM(R7:R13)</f>
        <v>33356</v>
      </c>
      <c r="R16" s="114"/>
      <c r="S16" s="115"/>
    </row>
    <row r="17" spans="2:3" ht="14.25" customHeight="1" thickTop="1" x14ac:dyDescent="0.25"/>
    <row r="18" spans="2:3" ht="14.25" customHeight="1" x14ac:dyDescent="0.25">
      <c r="B18" s="40"/>
    </row>
    <row r="19" spans="2:3" ht="14.25" customHeight="1" x14ac:dyDescent="0.25">
      <c r="B19" s="41"/>
      <c r="C19" s="40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mergeCells count="21">
    <mergeCell ref="B1:C1"/>
    <mergeCell ref="B15:G15"/>
    <mergeCell ref="Q15:S15"/>
    <mergeCell ref="U10:U13"/>
    <mergeCell ref="N10:N13"/>
    <mergeCell ref="T10:T13"/>
    <mergeCell ref="I8:I9"/>
    <mergeCell ref="J8:J9"/>
    <mergeCell ref="K8:K9"/>
    <mergeCell ref="L8:L9"/>
    <mergeCell ref="M8:M9"/>
    <mergeCell ref="N8:N9"/>
    <mergeCell ref="T8:T9"/>
    <mergeCell ref="U8:U9"/>
    <mergeCell ref="B16:G16"/>
    <mergeCell ref="Q16:S16"/>
    <mergeCell ref="I10:I13"/>
    <mergeCell ref="J10:J13"/>
    <mergeCell ref="K10:K13"/>
    <mergeCell ref="L10:L13"/>
    <mergeCell ref="M10:M13"/>
  </mergeCells>
  <conditionalFormatting sqref="B7:B13 D7:D13">
    <cfRule type="containsBlanks" dxfId="12" priority="53">
      <formula>LEN(TRIM(B7))=0</formula>
    </cfRule>
  </conditionalFormatting>
  <conditionalFormatting sqref="B7:B13">
    <cfRule type="cellIs" dxfId="11" priority="48" operator="greaterThanOrEqual">
      <formula>1</formula>
    </cfRule>
  </conditionalFormatting>
  <conditionalFormatting sqref="S7:S13">
    <cfRule type="cellIs" dxfId="10" priority="45" operator="equal">
      <formula>"VYHOVUJE"</formula>
    </cfRule>
  </conditionalFormatting>
  <conditionalFormatting sqref="S7:S13">
    <cfRule type="cellIs" dxfId="9" priority="44" operator="equal">
      <formula>"NEVYHOVUJE"</formula>
    </cfRule>
  </conditionalFormatting>
  <conditionalFormatting sqref="G7:G13 Q7:Q13">
    <cfRule type="containsBlanks" dxfId="8" priority="25">
      <formula>LEN(TRIM(G7))=0</formula>
    </cfRule>
  </conditionalFormatting>
  <conditionalFormatting sqref="G7:G13 Q7:Q13">
    <cfRule type="notContainsBlanks" dxfId="7" priority="23">
      <formula>LEN(TRIM(G7))&gt;0</formula>
    </cfRule>
  </conditionalFormatting>
  <conditionalFormatting sqref="G7:G13 Q7:Q13">
    <cfRule type="notContainsBlanks" dxfId="6" priority="22">
      <formula>LEN(TRIM(G7))&gt;0</formula>
    </cfRule>
  </conditionalFormatting>
  <conditionalFormatting sqref="G7:G13">
    <cfRule type="notContainsBlanks" dxfId="5" priority="21">
      <formula>LEN(TRIM(G7))&gt;0</formula>
    </cfRule>
  </conditionalFormatting>
  <conditionalFormatting sqref="H7:H13">
    <cfRule type="containsBlanks" dxfId="4" priority="54">
      <formula>LEN(TRIM(H7))=0</formula>
    </cfRule>
  </conditionalFormatting>
  <conditionalFormatting sqref="H7:H13">
    <cfRule type="notContainsBlanks" dxfId="3" priority="56">
      <formula>LEN(TRIM(H7))&gt;0</formula>
    </cfRule>
  </conditionalFormatting>
  <conditionalFormatting sqref="H7:H11">
    <cfRule type="containsText" dxfId="2" priority="3" operator="containsText" text="ANO">
      <formula>NOT(ISERROR(SEARCH("ANO",H7)))</formula>
    </cfRule>
  </conditionalFormatting>
  <conditionalFormatting sqref="H12:H13">
    <cfRule type="containsText" dxfId="1" priority="2" operator="containsText" text="ANO">
      <formula>NOT(ISERROR(SEARCH("ANO",H12)))</formula>
    </cfRule>
  </conditionalFormatting>
  <conditionalFormatting sqref="H7:H11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E7:E13" xr:uid="{00000000-0002-0000-0000-000000000000}">
      <formula1>"ks,bal,sada,"</formula1>
    </dataValidation>
    <dataValidation type="list" showInputMessage="1" showErrorMessage="1" sqref="J7 H7:H13" xr:uid="{00000000-0002-0000-0000-000001000000}">
      <formula1>"ANO,NE"</formula1>
    </dataValidation>
    <dataValidation type="list" allowBlank="1" showInputMessage="1" showErrorMessage="1" sqref="U7 U10 U8" xr:uid="{00000000-0002-0000-0000-000002000000}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2021-05-24T11:47:01Z</cp:lastPrinted>
  <dcterms:created xsi:type="dcterms:W3CDTF">2014-03-05T12:43:32Z</dcterms:created>
  <dcterms:modified xsi:type="dcterms:W3CDTF">2021-08-10T08:46:10Z</dcterms:modified>
</cp:coreProperties>
</file>