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USERS\vitkov\VT\VT 2021\092\1 výzva\"/>
    </mc:Choice>
  </mc:AlternateContent>
  <xr:revisionPtr revIDLastSave="0" documentId="13_ncr:1_{18DF824B-1838-4B75-BD45-961134BAA4F0}" xr6:coauthVersionLast="36" xr6:coauthVersionMax="47" xr10:uidLastSave="{00000000-0000-0000-0000-000000000000}"/>
  <bookViews>
    <workbookView xWindow="0" yWindow="0" windowWidth="23040" windowHeight="9060" tabRatio="753" xr2:uid="{00000000-000D-0000-FFFF-FFFF00000000}"/>
  </bookViews>
  <sheets>
    <sheet name="Výpočetní technika" sheetId="1" r:id="rId1"/>
  </sheets>
  <definedNames>
    <definedName name="_xlnm.Print_Area" localSheetId="0">'Výpočetní technika'!$B$1:$T$22</definedName>
  </definedNames>
  <calcPr calcId="191029"/>
</workbook>
</file>

<file path=xl/calcChain.xml><?xml version="1.0" encoding="utf-8"?>
<calcChain xmlns="http://schemas.openxmlformats.org/spreadsheetml/2006/main">
  <c r="S12" i="1" l="1"/>
  <c r="T12" i="1"/>
  <c r="P12" i="1"/>
  <c r="S9" i="1" l="1"/>
  <c r="T9" i="1"/>
  <c r="S10" i="1"/>
  <c r="T10" i="1"/>
  <c r="S11" i="1"/>
  <c r="T11" i="1"/>
  <c r="P9" i="1"/>
  <c r="P10" i="1"/>
  <c r="P11" i="1"/>
  <c r="S13" i="1" l="1"/>
  <c r="T13" i="1"/>
  <c r="P13" i="1"/>
  <c r="S8" i="1" l="1"/>
  <c r="T8" i="1"/>
  <c r="P8" i="1" l="1"/>
  <c r="P7" i="1" l="1"/>
  <c r="Q16" i="1" s="1"/>
  <c r="S7" i="1" l="1"/>
  <c r="R16" i="1" s="1"/>
  <c r="T7" i="1"/>
</calcChain>
</file>

<file path=xl/sharedStrings.xml><?xml version="1.0" encoding="utf-8"?>
<sst xmlns="http://schemas.openxmlformats.org/spreadsheetml/2006/main" count="68" uniqueCount="49">
  <si>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</si>
  <si>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</si>
  <si>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</si>
  <si>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</si>
  <si>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</si>
  <si>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</si>
  <si>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</si>
  <si>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</si>
  <si>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</si>
  <si>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</si>
  <si>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</si>
  <si>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32420000-3 - Síťová zařízení</t>
  </si>
  <si>
    <t xml:space="preserve">32421000-0 - Síťová kabeláž 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</si>
  <si>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</si>
  <si>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</si>
  <si>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</si>
  <si>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</si>
  <si>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</si>
  <si>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</si>
  <si>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</si>
  <si>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</si>
  <si>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</si>
  <si>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</si>
  <si>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</si>
  <si>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</si>
  <si>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</si>
  <si>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</si>
  <si>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</si>
  <si>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</si>
  <si>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</si>
  <si>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</si>
  <si>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</si>
  <si>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</si>
  <si>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</si>
  <si>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092 - 2021 </t>
  </si>
  <si>
    <t>Bezdrátový přístupový bod typ A</t>
  </si>
  <si>
    <t>Bezdrátový přístupový bod typ B</t>
  </si>
  <si>
    <t>Univerzitní 20, 
301 00 Plzeň,
Centrum informatizace a výpočetní techniky,
místnost UI 420</t>
  </si>
  <si>
    <t>Ing. Martin Šimek, Ph.D.,
Tel.: 37763 2834,
606 098 303</t>
  </si>
  <si>
    <t>24 portový fanless přepínač</t>
  </si>
  <si>
    <t>8 portový fanless přepínač s PoE</t>
  </si>
  <si>
    <r>
      <t xml:space="preserve">Specifikace 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specifikace_VT (III.)-092-2021.pdf</t>
    </r>
  </si>
  <si>
    <r>
      <t xml:space="preserve">Rozšiřující podmínky viz
</t>
    </r>
    <r>
      <rPr>
        <b/>
        <sz val="11"/>
        <color rgb="FFFF0000"/>
        <rFont val="Calibri"/>
        <family val="2"/>
        <charset val="238"/>
        <scheme val="minor"/>
      </rPr>
      <t>Příloha č. 6 Kupní smlouvy - technická specifikace_VT (III.)-092-2021.pdf</t>
    </r>
  </si>
  <si>
    <r>
      <rPr>
        <sz val="11"/>
        <rFont val="Calibri"/>
        <family val="2"/>
        <charset val="238"/>
        <scheme val="minor"/>
      </rPr>
      <t>Specifikace viz</t>
    </r>
    <r>
      <rPr>
        <b/>
        <sz val="11"/>
        <color rgb="FFFF0000"/>
        <rFont val="Calibri"/>
        <family val="2"/>
        <charset val="238"/>
        <scheme val="minor"/>
      </rPr>
      <t xml:space="preserve">
Příloha č. 4 Kupní smlouvy - technická specifikace_VT (III.)-092-2021.pdf</t>
    </r>
  </si>
  <si>
    <t>48 portový PoE+ přepínač s 10 Gb uplink porty s podporou mGig</t>
  </si>
  <si>
    <t>48 portový PoE+ přepínač s 1 Gb uplink porty</t>
  </si>
  <si>
    <t>48 portový přepínač s 1 Gb uplink porty</t>
  </si>
  <si>
    <r>
      <t xml:space="preserve">Rozšiřující podmínky viz
</t>
    </r>
    <r>
      <rPr>
        <b/>
        <sz val="11"/>
        <color rgb="FFFF0000"/>
        <rFont val="Calibri"/>
        <family val="2"/>
        <charset val="238"/>
        <scheme val="minor"/>
      </rPr>
      <t>Příloha č. 7 Kupní smlouvy - technická specifikace_VT (III.)-092-2021.pdf</t>
    </r>
  </si>
  <si>
    <r>
      <t xml:space="preserve">Specifikace viz 
</t>
    </r>
    <r>
      <rPr>
        <b/>
        <sz val="11"/>
        <color rgb="FFFF0000"/>
        <rFont val="Calibri"/>
        <family val="2"/>
        <charset val="238"/>
        <scheme val="minor"/>
      </rPr>
      <t>Příloha č. 5 Kupní smlouvy - technická specifikace_VT (III.)-092-2021.pdf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</si>
</sst>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5" fillId="0" borderId="0"/>
  </cellStyleXfs>
  <cellXfs count="17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164" fontId="0" fillId="3" borderId="24" xfId="0" applyNumberFormat="1" applyFill="1" applyBorder="1" applyAlignment="1">
      <alignment horizontal="right" vertical="center" indent="1"/>
    </xf>
    <xf numFmtId="3" fontId="0" fillId="2" borderId="25" xfId="0" applyNumberForma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4" fontId="0" fillId="0" borderId="2" xfId="0" applyNumberFormat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3" fontId="0" fillId="2" borderId="28" xfId="0" applyNumberForma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164" fontId="0" fillId="3" borderId="21" xfId="0" applyNumberFormat="1" applyFill="1" applyBorder="1" applyAlignment="1">
      <alignment horizontal="right" vertical="center" inden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6" borderId="29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27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4" borderId="31" xfId="0" applyFont="1" applyFill="1" applyBorder="1" applyAlignment="1">
      <alignment horizontal="center" vertical="center" wrapText="1"/>
    </xf>
    <xf numFmtId="0" fontId="11" fillId="4" borderId="32" xfId="0" applyFont="1" applyFill="1" applyBorder="1" applyAlignment="1">
      <alignment horizontal="center" vertical="center" wrapText="1"/>
    </xf>
    <xf numFmtId="0" fontId="11" fillId="4" borderId="33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20" xfId="0" applyFont="1" applyFill="1" applyBorder="1" applyAlignment="1" applyProtection="1">
      <alignment horizontal="left" vertical="center" wrapText="1" indent="1"/>
      <protection locked="0"/>
    </xf>
    <xf numFmtId="0" fontId="11" fillId="4" borderId="24" xfId="0" applyFont="1" applyFill="1" applyBorder="1" applyAlignment="1" applyProtection="1">
      <alignment horizontal="left" vertical="center" wrapText="1" indent="1"/>
      <protection locked="0"/>
    </xf>
    <xf numFmtId="0" fontId="11" fillId="4" borderId="26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0" fontId="11" fillId="4" borderId="21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109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95250</xdr:colOff>
      <xdr:row>72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109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95250</xdr:colOff>
      <xdr:row>167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95250</xdr:colOff>
      <xdr:row>175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95250</xdr:colOff>
      <xdr:row>175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95250</xdr:colOff>
      <xdr:row>178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95250</xdr:colOff>
      <xdr:row>186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95250</xdr:colOff>
      <xdr:row>187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95250</xdr:colOff>
      <xdr:row>188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95250</xdr:colOff>
      <xdr:row>189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95250</xdr:colOff>
      <xdr:row>81</xdr:row>
      <xdr:rowOff>22412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57493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136710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111608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426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426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135595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168754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57493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136710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111608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58608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57493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136710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211791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111608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57493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136710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111608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426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426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58607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135595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168754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58608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57493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136710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211791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111608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57493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211791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111608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426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135595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168754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57493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136710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111608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426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426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58607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135595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168754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58608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57493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136710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211791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111608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136710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211791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111608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426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418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135595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168754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57493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58608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57493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57493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136710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111608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426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426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58607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135595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168754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58608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57493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136710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211791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111608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57493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136710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111608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58608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57493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136710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211791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111608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78</xdr:row>
      <xdr:rowOff>94687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60742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136710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111608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17031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58608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135596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168754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="70" zoomScaleNormal="70" workbookViewId="0">
      <selection activeCell="G7" sqref="G7:G1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8.88671875" style="1" customWidth="1"/>
    <col min="4" max="4" width="12.33203125" style="2" customWidth="1"/>
    <col min="5" max="5" width="10.5546875" style="3" customWidth="1"/>
    <col min="6" max="6" width="78.109375" style="1" customWidth="1"/>
    <col min="7" max="7" width="29.6640625" style="4" bestFit="1" customWidth="1"/>
    <col min="8" max="8" width="19.44140625" style="4" customWidth="1"/>
    <col min="9" max="9" width="25" style="4" customWidth="1"/>
    <col min="10" max="10" width="16.5546875" style="1" customWidth="1"/>
    <col min="11" max="11" width="27.33203125" style="5" hidden="1" customWidth="1"/>
    <col min="12" max="12" width="89.44140625" style="5" customWidth="1"/>
    <col min="13" max="13" width="33.88671875" style="5" customWidth="1"/>
    <col min="14" max="14" width="51.6640625" style="4" customWidth="1"/>
    <col min="15" max="15" width="28.886718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143" t="s">
        <v>34</v>
      </c>
      <c r="C1" s="144"/>
      <c r="D1" s="144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71"/>
      <c r="E3" s="71"/>
      <c r="F3" s="7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1"/>
      <c r="E4" s="71"/>
      <c r="F4" s="71"/>
      <c r="G4" s="71"/>
      <c r="H4" s="7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53" t="s">
        <v>2</v>
      </c>
      <c r="H5" s="154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25</v>
      </c>
      <c r="H6" s="46" t="s">
        <v>26</v>
      </c>
      <c r="I6" s="40" t="s">
        <v>17</v>
      </c>
      <c r="J6" s="39" t="s">
        <v>18</v>
      </c>
      <c r="K6" s="39" t="s">
        <v>33</v>
      </c>
      <c r="L6" s="41" t="s">
        <v>19</v>
      </c>
      <c r="M6" s="42" t="s">
        <v>20</v>
      </c>
      <c r="N6" s="41" t="s">
        <v>21</v>
      </c>
      <c r="O6" s="39" t="s">
        <v>29</v>
      </c>
      <c r="P6" s="41" t="s">
        <v>22</v>
      </c>
      <c r="Q6" s="39" t="s">
        <v>5</v>
      </c>
      <c r="R6" s="43" t="s">
        <v>6</v>
      </c>
      <c r="S6" s="72" t="s">
        <v>7</v>
      </c>
      <c r="T6" s="44" t="s">
        <v>8</v>
      </c>
      <c r="U6" s="41" t="s">
        <v>23</v>
      </c>
      <c r="V6" s="41" t="s">
        <v>24</v>
      </c>
    </row>
    <row r="7" spans="1:22" ht="69" customHeight="1" thickTop="1" x14ac:dyDescent="0.3">
      <c r="A7" s="20"/>
      <c r="B7" s="48">
        <v>1</v>
      </c>
      <c r="C7" s="49" t="s">
        <v>35</v>
      </c>
      <c r="D7" s="50">
        <v>55</v>
      </c>
      <c r="E7" s="73" t="s">
        <v>30</v>
      </c>
      <c r="F7" s="141" t="s">
        <v>41</v>
      </c>
      <c r="G7" s="162"/>
      <c r="H7" s="132"/>
      <c r="I7" s="155" t="s">
        <v>31</v>
      </c>
      <c r="J7" s="157" t="s">
        <v>32</v>
      </c>
      <c r="K7" s="158"/>
      <c r="L7" s="130" t="s">
        <v>42</v>
      </c>
      <c r="M7" s="142" t="s">
        <v>38</v>
      </c>
      <c r="N7" s="141" t="s">
        <v>37</v>
      </c>
      <c r="O7" s="51">
        <v>120</v>
      </c>
      <c r="P7" s="52">
        <f>D7*Q7</f>
        <v>759000</v>
      </c>
      <c r="Q7" s="53">
        <v>13800</v>
      </c>
      <c r="R7" s="169"/>
      <c r="S7" s="54">
        <f>D7*R7</f>
        <v>0</v>
      </c>
      <c r="T7" s="55" t="str">
        <f t="shared" ref="T7" si="0">IF(ISNUMBER(R7), IF(R7&gt;Q7,"NEVYHOVUJE","VYHOVUJE")," ")</f>
        <v xml:space="preserve"> </v>
      </c>
      <c r="U7" s="139"/>
      <c r="V7" s="73" t="s">
        <v>11</v>
      </c>
    </row>
    <row r="8" spans="1:22" ht="69" customHeight="1" thickBot="1" x14ac:dyDescent="0.35">
      <c r="A8" s="20"/>
      <c r="B8" s="74">
        <v>2</v>
      </c>
      <c r="C8" s="75" t="s">
        <v>36</v>
      </c>
      <c r="D8" s="76">
        <v>12</v>
      </c>
      <c r="E8" s="83" t="s">
        <v>30</v>
      </c>
      <c r="F8" s="114"/>
      <c r="G8" s="163"/>
      <c r="H8" s="133"/>
      <c r="I8" s="156"/>
      <c r="J8" s="120"/>
      <c r="K8" s="123"/>
      <c r="L8" s="126"/>
      <c r="M8" s="128"/>
      <c r="N8" s="128"/>
      <c r="O8" s="77">
        <v>120</v>
      </c>
      <c r="P8" s="78">
        <f>D8*Q8</f>
        <v>121020</v>
      </c>
      <c r="Q8" s="79">
        <v>10085</v>
      </c>
      <c r="R8" s="170"/>
      <c r="S8" s="80">
        <f>D8*R8</f>
        <v>0</v>
      </c>
      <c r="T8" s="81" t="str">
        <f t="shared" ref="T8" si="1">IF(ISNUMBER(R8), IF(R8&gt;Q8,"NEVYHOVUJE","VYHOVUJE")," ")</f>
        <v xml:space="preserve"> </v>
      </c>
      <c r="U8" s="140"/>
      <c r="V8" s="83" t="s">
        <v>11</v>
      </c>
    </row>
    <row r="9" spans="1:22" ht="69" customHeight="1" x14ac:dyDescent="0.3">
      <c r="A9" s="20"/>
      <c r="B9" s="87">
        <v>3</v>
      </c>
      <c r="C9" s="88" t="s">
        <v>39</v>
      </c>
      <c r="D9" s="89">
        <v>1</v>
      </c>
      <c r="E9" s="90" t="s">
        <v>30</v>
      </c>
      <c r="F9" s="113" t="s">
        <v>43</v>
      </c>
      <c r="G9" s="164"/>
      <c r="H9" s="134"/>
      <c r="I9" s="116" t="s">
        <v>31</v>
      </c>
      <c r="J9" s="119" t="s">
        <v>32</v>
      </c>
      <c r="K9" s="122"/>
      <c r="L9" s="126"/>
      <c r="M9" s="113" t="s">
        <v>38</v>
      </c>
      <c r="N9" s="113" t="s">
        <v>37</v>
      </c>
      <c r="O9" s="91">
        <v>120</v>
      </c>
      <c r="P9" s="103">
        <f>D9*Q9</f>
        <v>13000</v>
      </c>
      <c r="Q9" s="92">
        <v>13000</v>
      </c>
      <c r="R9" s="171"/>
      <c r="S9" s="106">
        <f>D9*R9</f>
        <v>0</v>
      </c>
      <c r="T9" s="107" t="str">
        <f t="shared" ref="T9:T11" si="2">IF(ISNUMBER(R9), IF(R9&gt;Q9,"NEVYHOVUJE","VYHOVUJE")," ")</f>
        <v xml:space="preserve"> </v>
      </c>
      <c r="U9" s="90"/>
      <c r="V9" s="90" t="s">
        <v>13</v>
      </c>
    </row>
    <row r="10" spans="1:22" ht="69" customHeight="1" thickBot="1" x14ac:dyDescent="0.35">
      <c r="A10" s="20"/>
      <c r="B10" s="93">
        <v>4</v>
      </c>
      <c r="C10" s="94" t="s">
        <v>40</v>
      </c>
      <c r="D10" s="95">
        <v>4</v>
      </c>
      <c r="E10" s="96" t="s">
        <v>30</v>
      </c>
      <c r="F10" s="138"/>
      <c r="G10" s="165"/>
      <c r="H10" s="133"/>
      <c r="I10" s="159"/>
      <c r="J10" s="160"/>
      <c r="K10" s="161"/>
      <c r="L10" s="131"/>
      <c r="M10" s="137"/>
      <c r="N10" s="138"/>
      <c r="O10" s="97">
        <v>120</v>
      </c>
      <c r="P10" s="98">
        <f>D10*Q10</f>
        <v>57000</v>
      </c>
      <c r="Q10" s="99">
        <v>14250</v>
      </c>
      <c r="R10" s="172"/>
      <c r="S10" s="100">
        <f>D10*R10</f>
        <v>0</v>
      </c>
      <c r="T10" s="101" t="str">
        <f t="shared" si="2"/>
        <v xml:space="preserve"> </v>
      </c>
      <c r="U10" s="96"/>
      <c r="V10" s="96" t="s">
        <v>13</v>
      </c>
    </row>
    <row r="11" spans="1:22" ht="69" customHeight="1" x14ac:dyDescent="0.3">
      <c r="A11" s="20"/>
      <c r="B11" s="84">
        <v>5</v>
      </c>
      <c r="C11" s="85" t="s">
        <v>44</v>
      </c>
      <c r="D11" s="86">
        <v>8</v>
      </c>
      <c r="E11" s="70" t="s">
        <v>30</v>
      </c>
      <c r="F11" s="113" t="s">
        <v>48</v>
      </c>
      <c r="G11" s="166"/>
      <c r="H11" s="134"/>
      <c r="I11" s="116" t="s">
        <v>31</v>
      </c>
      <c r="J11" s="119" t="s">
        <v>32</v>
      </c>
      <c r="K11" s="122"/>
      <c r="L11" s="125" t="s">
        <v>47</v>
      </c>
      <c r="M11" s="113" t="s">
        <v>38</v>
      </c>
      <c r="N11" s="113" t="s">
        <v>37</v>
      </c>
      <c r="O11" s="111">
        <v>120</v>
      </c>
      <c r="P11" s="102">
        <f>D11*Q11</f>
        <v>1088000</v>
      </c>
      <c r="Q11" s="112">
        <v>136000</v>
      </c>
      <c r="R11" s="173"/>
      <c r="S11" s="104">
        <f>D11*R11</f>
        <v>0</v>
      </c>
      <c r="T11" s="105" t="str">
        <f t="shared" si="2"/>
        <v xml:space="preserve"> </v>
      </c>
      <c r="U11" s="70"/>
      <c r="V11" s="70" t="s">
        <v>13</v>
      </c>
    </row>
    <row r="12" spans="1:22" ht="69" customHeight="1" x14ac:dyDescent="0.3">
      <c r="A12" s="20"/>
      <c r="B12" s="108">
        <v>6</v>
      </c>
      <c r="C12" s="109" t="s">
        <v>45</v>
      </c>
      <c r="D12" s="110">
        <v>17</v>
      </c>
      <c r="E12" s="82" t="s">
        <v>30</v>
      </c>
      <c r="F12" s="114"/>
      <c r="G12" s="167"/>
      <c r="H12" s="135"/>
      <c r="I12" s="117"/>
      <c r="J12" s="120"/>
      <c r="K12" s="123"/>
      <c r="L12" s="126"/>
      <c r="M12" s="128"/>
      <c r="N12" s="128"/>
      <c r="O12" s="69">
        <v>120</v>
      </c>
      <c r="P12" s="56">
        <f>D12*Q12</f>
        <v>1173000</v>
      </c>
      <c r="Q12" s="57">
        <v>69000</v>
      </c>
      <c r="R12" s="174"/>
      <c r="S12" s="58">
        <f>D12*R12</f>
        <v>0</v>
      </c>
      <c r="T12" s="59" t="str">
        <f t="shared" ref="T12" si="3">IF(ISNUMBER(R12), IF(R12&gt;Q12,"NEVYHOVUJE","VYHOVUJE")," ")</f>
        <v xml:space="preserve"> </v>
      </c>
      <c r="U12" s="82"/>
      <c r="V12" s="82" t="s">
        <v>13</v>
      </c>
    </row>
    <row r="13" spans="1:22" ht="45.75" customHeight="1" thickBot="1" x14ac:dyDescent="0.35">
      <c r="A13" s="20"/>
      <c r="B13" s="60">
        <v>7</v>
      </c>
      <c r="C13" s="61" t="s">
        <v>46</v>
      </c>
      <c r="D13" s="62">
        <v>3</v>
      </c>
      <c r="E13" s="63" t="s">
        <v>30</v>
      </c>
      <c r="F13" s="115"/>
      <c r="G13" s="168"/>
      <c r="H13" s="136"/>
      <c r="I13" s="118"/>
      <c r="J13" s="121"/>
      <c r="K13" s="124"/>
      <c r="L13" s="127"/>
      <c r="M13" s="129"/>
      <c r="N13" s="129"/>
      <c r="O13" s="64">
        <v>120</v>
      </c>
      <c r="P13" s="65">
        <f>D13*Q13</f>
        <v>139500</v>
      </c>
      <c r="Q13" s="66">
        <v>46500</v>
      </c>
      <c r="R13" s="175"/>
      <c r="S13" s="67">
        <f>D13*R13</f>
        <v>0</v>
      </c>
      <c r="T13" s="68" t="str">
        <f t="shared" ref="T13" si="4">IF(ISNUMBER(R13), IF(R13&gt;Q13,"NEVYHOVUJE","VYHOVUJE")," ")</f>
        <v xml:space="preserve"> </v>
      </c>
      <c r="U13" s="63"/>
      <c r="V13" s="63" t="s">
        <v>12</v>
      </c>
    </row>
    <row r="14" spans="1:22" ht="17.399999999999999" customHeight="1" thickTop="1" thickBot="1" x14ac:dyDescent="0.35">
      <c r="C14" s="5"/>
      <c r="D14" s="5"/>
      <c r="E14" s="5"/>
      <c r="F14" s="5"/>
      <c r="G14" s="33"/>
      <c r="H14" s="33"/>
      <c r="I14" s="5"/>
      <c r="J14" s="5"/>
      <c r="N14" s="5"/>
      <c r="O14" s="5"/>
      <c r="P14" s="5"/>
    </row>
    <row r="15" spans="1:22" ht="82.95" customHeight="1" thickTop="1" thickBot="1" x14ac:dyDescent="0.35">
      <c r="B15" s="149" t="s">
        <v>28</v>
      </c>
      <c r="C15" s="149"/>
      <c r="D15" s="149"/>
      <c r="E15" s="149"/>
      <c r="F15" s="149"/>
      <c r="G15" s="149"/>
      <c r="H15" s="149"/>
      <c r="I15" s="149"/>
      <c r="J15" s="21"/>
      <c r="K15" s="21"/>
      <c r="L15" s="7"/>
      <c r="M15" s="7"/>
      <c r="N15" s="7"/>
      <c r="O15" s="22"/>
      <c r="P15" s="22"/>
      <c r="Q15" s="23" t="s">
        <v>9</v>
      </c>
      <c r="R15" s="150" t="s">
        <v>10</v>
      </c>
      <c r="S15" s="151"/>
      <c r="T15" s="152"/>
      <c r="U15" s="24"/>
      <c r="V15" s="25"/>
    </row>
    <row r="16" spans="1:22" ht="43.2" customHeight="1" thickTop="1" thickBot="1" x14ac:dyDescent="0.35">
      <c r="B16" s="145" t="s">
        <v>27</v>
      </c>
      <c r="C16" s="145"/>
      <c r="D16" s="145"/>
      <c r="E16" s="145"/>
      <c r="F16" s="145"/>
      <c r="G16" s="145"/>
      <c r="I16" s="26"/>
      <c r="L16" s="9"/>
      <c r="M16" s="9"/>
      <c r="N16" s="9"/>
      <c r="O16" s="27"/>
      <c r="P16" s="27"/>
      <c r="Q16" s="28">
        <f>SUM(P7:P13)</f>
        <v>3350520</v>
      </c>
      <c r="R16" s="146">
        <f>SUM(S7:S13)</f>
        <v>0</v>
      </c>
      <c r="S16" s="147"/>
      <c r="T16" s="148"/>
    </row>
    <row r="17" spans="2:19" ht="15" thickTop="1" x14ac:dyDescent="0.3">
      <c r="H17" s="7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3">
      <c r="B18" s="47"/>
      <c r="C18" s="47"/>
      <c r="D18" s="47"/>
      <c r="E18" s="47"/>
      <c r="F18" s="47"/>
      <c r="G18" s="71"/>
      <c r="H18" s="7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3">
      <c r="B19" s="47"/>
      <c r="C19" s="47"/>
      <c r="D19" s="47"/>
      <c r="E19" s="47"/>
      <c r="F19" s="47"/>
      <c r="G19" s="71"/>
      <c r="H19" s="7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x14ac:dyDescent="0.3">
      <c r="B20" s="47"/>
      <c r="C20" s="47"/>
      <c r="D20" s="47"/>
      <c r="E20" s="47"/>
      <c r="F20" s="47"/>
      <c r="G20" s="71"/>
      <c r="H20" s="7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71"/>
      <c r="H21" s="7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H22" s="3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71"/>
      <c r="H23" s="7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71"/>
      <c r="H24" s="7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71"/>
      <c r="H25" s="7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71"/>
      <c r="H26" s="7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71"/>
      <c r="H27" s="7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71"/>
      <c r="H28" s="7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71"/>
      <c r="H29" s="7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71"/>
      <c r="H30" s="7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71"/>
      <c r="H31" s="7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71"/>
      <c r="H32" s="7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71"/>
      <c r="H33" s="7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71"/>
      <c r="H34" s="7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71"/>
      <c r="H35" s="7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71"/>
      <c r="H36" s="7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71"/>
      <c r="H37" s="7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71"/>
      <c r="H38" s="7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71"/>
      <c r="H39" s="7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71"/>
      <c r="H40" s="7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71"/>
      <c r="H41" s="7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71"/>
      <c r="H42" s="7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71"/>
      <c r="H43" s="7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71"/>
      <c r="H44" s="7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71"/>
      <c r="H45" s="7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71"/>
      <c r="H46" s="7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71"/>
      <c r="H47" s="7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71"/>
      <c r="H48" s="7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71"/>
      <c r="H49" s="7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71"/>
      <c r="H50" s="7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71"/>
      <c r="H51" s="7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71"/>
      <c r="H52" s="7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71"/>
      <c r="H53" s="7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71"/>
      <c r="H54" s="7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71"/>
      <c r="H55" s="7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71"/>
      <c r="H56" s="7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71"/>
      <c r="H57" s="7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71"/>
      <c r="H58" s="7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71"/>
      <c r="H59" s="7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71"/>
      <c r="H60" s="7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71"/>
      <c r="H61" s="7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71"/>
      <c r="H62" s="7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71"/>
      <c r="H63" s="7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71"/>
      <c r="H64" s="7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71"/>
      <c r="H65" s="7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71"/>
      <c r="H66" s="7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71"/>
      <c r="H67" s="7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71"/>
      <c r="H68" s="7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71"/>
      <c r="H69" s="7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71"/>
      <c r="H70" s="7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71"/>
      <c r="H71" s="7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71"/>
      <c r="H72" s="7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71"/>
      <c r="H73" s="7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71"/>
      <c r="H74" s="7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71"/>
      <c r="H75" s="7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71"/>
      <c r="H76" s="7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71"/>
      <c r="H77" s="7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71"/>
      <c r="H78" s="7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71"/>
      <c r="H79" s="7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71"/>
      <c r="H80" s="7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71"/>
      <c r="H81" s="7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71"/>
      <c r="H82" s="7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71"/>
      <c r="H83" s="7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71"/>
      <c r="H84" s="7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71"/>
      <c r="H85" s="7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71"/>
      <c r="H86" s="7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71"/>
      <c r="H87" s="7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71"/>
      <c r="H88" s="7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71"/>
      <c r="H89" s="7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71"/>
      <c r="H90" s="7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71"/>
      <c r="H91" s="7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71"/>
      <c r="H92" s="7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71"/>
      <c r="H93" s="7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71"/>
      <c r="H94" s="7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71"/>
      <c r="H95" s="7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71"/>
      <c r="H96" s="7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71"/>
      <c r="H97" s="7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71"/>
      <c r="H98" s="7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71"/>
      <c r="H99" s="7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71"/>
      <c r="H100" s="7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71"/>
      <c r="H101" s="71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71"/>
      <c r="H102" s="71"/>
      <c r="I102" s="11"/>
      <c r="J102" s="11"/>
      <c r="K102" s="11"/>
      <c r="L102" s="11"/>
      <c r="M102" s="11"/>
      <c r="N102" s="6"/>
      <c r="O102" s="6"/>
      <c r="P102" s="6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ht="19.95" customHeight="1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</sheetData>
  <sheetProtection algorithmName="SHA-512" hashValue="djbtKY6dyHl/M4SadINlPqraY11F7irUzdSDy4xmHAk1Sr00v8XtDygu6QMmr80T1Sw+r5X2LLCm58SVJM64JQ==" saltValue="b046BFPHNHkJnTZGU7GoVA==" spinCount="100000" sheet="1" objects="1" scenarios="1"/>
  <mergeCells count="30">
    <mergeCell ref="B1:D1"/>
    <mergeCell ref="B16:G16"/>
    <mergeCell ref="R16:T16"/>
    <mergeCell ref="B15:I15"/>
    <mergeCell ref="R15:T15"/>
    <mergeCell ref="G5:H5"/>
    <mergeCell ref="I7:I8"/>
    <mergeCell ref="J7:J8"/>
    <mergeCell ref="K7:K8"/>
    <mergeCell ref="F7:F8"/>
    <mergeCell ref="I9:I10"/>
    <mergeCell ref="J9:J10"/>
    <mergeCell ref="K9:K10"/>
    <mergeCell ref="U7:U8"/>
    <mergeCell ref="M7:M8"/>
    <mergeCell ref="N7:N8"/>
    <mergeCell ref="F11:F13"/>
    <mergeCell ref="I11:I13"/>
    <mergeCell ref="J11:J13"/>
    <mergeCell ref="K11:K13"/>
    <mergeCell ref="L11:L13"/>
    <mergeCell ref="M11:M13"/>
    <mergeCell ref="N11:N13"/>
    <mergeCell ref="L7:L10"/>
    <mergeCell ref="H7:H8"/>
    <mergeCell ref="H9:H10"/>
    <mergeCell ref="H11:H13"/>
    <mergeCell ref="M9:M10"/>
    <mergeCell ref="N9:N10"/>
    <mergeCell ref="F9:F10"/>
  </mergeCells>
  <conditionalFormatting sqref="D7:D13 B7:B13">
    <cfRule type="containsBlanks" dxfId="7" priority="52">
      <formula>LEN(TRIM(B7))=0</formula>
    </cfRule>
  </conditionalFormatting>
  <conditionalFormatting sqref="B7:B13">
    <cfRule type="cellIs" dxfId="6" priority="49" operator="greaterThanOrEqual">
      <formula>1</formula>
    </cfRule>
  </conditionalFormatting>
  <conditionalFormatting sqref="T7:T13">
    <cfRule type="cellIs" dxfId="5" priority="36" operator="equal">
      <formula>"VYHOVUJE"</formula>
    </cfRule>
  </conditionalFormatting>
  <conditionalFormatting sqref="T7:T13">
    <cfRule type="cellIs" dxfId="4" priority="35" operator="equal">
      <formula>"NEVYHOVUJE"</formula>
    </cfRule>
  </conditionalFormatting>
  <conditionalFormatting sqref="G7:H7 R7:R13 G9:H9 G8 G11:H11 G10 G12:G13">
    <cfRule type="containsBlanks" dxfId="3" priority="29">
      <formula>LEN(TRIM(G7))=0</formula>
    </cfRule>
  </conditionalFormatting>
  <conditionalFormatting sqref="G7:H7 R7:R13 G9:H9 G8 G11:H11 G10 G12:G13">
    <cfRule type="notContainsBlanks" dxfId="2" priority="27">
      <formula>LEN(TRIM(G7))&gt;0</formula>
    </cfRule>
  </conditionalFormatting>
  <conditionalFormatting sqref="G7:H7 G9:H9 G8 G11:H11 G10 G12:G13 R7:R13">
    <cfRule type="notContainsBlanks" dxfId="1" priority="26">
      <formula>LEN(TRIM(G7))&gt;0</formula>
    </cfRule>
  </conditionalFormatting>
  <conditionalFormatting sqref="G7:H7 G9:H9 G8 G11:H11 G10 G12:G13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3" xr:uid="{00000000-0002-0000-0000-000001000000}">
      <formula1>"ks,bal,sada,m,"</formula1>
    </dataValidation>
    <dataValidation type="list" allowBlank="1" showInputMessage="1" showErrorMessage="1" sqref="J11 J9" xr:uid="{E53A6BE9-1616-434D-A7FC-E76D6B1E528F}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2021-08-02T09:03:11Z</dcterms:modified>
</cp:coreProperties>
</file>