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/>
  <bookViews>
    <workbookView xWindow="0" yWindow="0" windowWidth="28800" windowHeight="13620" tabRatio="738" activeTab="0"/>
  </bookViews>
  <sheets>
    <sheet name="AVT" sheetId="1" r:id="rId1"/>
  </sheets>
  <definedNames>
    <definedName name="_xlnm.Print_Area" localSheetId="0">'AVT'!$B$1:$S$16</definedName>
  </definedNames>
  <calcPr calcId="191029"/>
</workbook>
</file>

<file path=xl/sharedStrings.xml><?xml version="1.0" encoding="utf-8"?>
<sst xmlns="http://schemas.openxmlformats.org/spreadsheetml/2006/main" count="77" uniqueCount="60">
  <si>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</si>
  <si>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</si>
  <si>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</si>
  <si>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</si>
  <si>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</si>
  <si>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</si>
  <si>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</si>
  <si>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</si>
  <si>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</si>
  <si>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</si>
  <si>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</si>
  <si>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</si>
  <si>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30237240-3 - Webová kamera</t>
  </si>
  <si>
    <t xml:space="preserve">32232000-8 - Zařízení pro videokonference </t>
  </si>
  <si>
    <t>32341000-5 - Mikrofony</t>
  </si>
  <si>
    <t>32342200-4 - Sluchátka</t>
  </si>
  <si>
    <t>ks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</si>
  <si>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</si>
  <si>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</si>
  <si>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</si>
  <si>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</si>
  <si>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</si>
  <si>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</si>
  <si>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</si>
  <si>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</si>
  <si>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</si>
  <si>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</si>
  <si>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</si>
  <si>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t>Samostatná faktura</t>
  </si>
  <si>
    <t>Odkaz na  splnění požadavku
TCO Certified / Energy star</t>
  </si>
  <si>
    <t>Zadavatel požaduje, aby vybraná zařízení splňovala požadavky na certifikaci TCO Certified (viz https://tcocertified.com/product-finder/) nebo programu Energy star (viz https://www.energystar.gov/products).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</si>
  <si>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</si>
  <si>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NE</t>
  </si>
  <si>
    <t>Příloha č. 2 Kupní smlouvy - technická specifikace
Audiovizuální technika (II.) 024 - 2021</t>
  </si>
  <si>
    <t>Webkamera</t>
  </si>
  <si>
    <t>Webkamera 4K</t>
  </si>
  <si>
    <t>Konferenční mikrofon</t>
  </si>
  <si>
    <t>Ing. Jiří Basl, PhD.,
Tel.: 37763 4249,
603 216 039</t>
  </si>
  <si>
    <t>Univerzitní 26, 
301 00 Plzeň,
Fakulta elektrotechnická - Děkanát,
místnost EK 502</t>
  </si>
  <si>
    <t>Videokonferenční zařízení</t>
  </si>
  <si>
    <t>Videokonferenční zařízení s rozhraním USB vhodné pro minimálně 14 účastníků v zasedací místnosti. 
Video s rozlišením min. 1920x1080, zorné pole 90°. 
4 všesměrové mikrofony. 
Automatické zaostřování. 
Možnost spárování mobilních zařízení přes bluetooth. 
Plně duplexní hlasitý odposlech. 
Motorizované funkce otáčení 260° a naklápění 130°.  
Min. 30fps. 
Certifikace pro MS Teams a Skype Business. 
Dálkové ovládání.</t>
  </si>
  <si>
    <t>Konferenční mikrofon k PC a notebooku. 
Připojení bluetooth a USB. 
Kondenzátorový, všesměrový. 
Certifikace pro MS Teams včetně tlačítka a signalizace. 
Stolní provedení.
HD Voice, wideband audio.</t>
  </si>
  <si>
    <t>SGS - 2021 - 018</t>
  </si>
  <si>
    <t>ANO</t>
  </si>
  <si>
    <t>Jarmila Glaserová,
Tel.: 37763 4301,
702 047 003</t>
  </si>
  <si>
    <t xml:space="preserve">Univerzitní 26,
301 00 Plzeň,
 Fakulta elektrotechnická -
Katedra elektroenergetiky,
3. patro - místnost EK 318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</si>
  <si>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</si>
  <si>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SGS 2121-027</t>
  </si>
  <si>
    <t>Iveta Matějková,
Tel.: 37763 5403,
725 986 427</t>
  </si>
  <si>
    <t>Riegrova 11, 
301 00 Plzeň,
Fakulta filozofická -
Katedra germanistiky a slavistiky,
místnost RJ 324</t>
  </si>
  <si>
    <t xml:space="preserve">Bezdrátová sluchátka </t>
  </si>
  <si>
    <r>
      <t>Bezdrátová sluchátka s mikrofonem, přes hlavu, okolo uší, uzavřená konstrukce.
Bluetooth, přijímání hovorů.
Frekvenční rozsah min. 20 Hz-20000 Hz.
Citlivost min.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110</t>
    </r>
    <r>
      <rPr>
        <sz val="11"/>
        <color theme="1"/>
        <rFont val="Calibri"/>
        <family val="2"/>
        <scheme val="minor"/>
      </rPr>
      <t xml:space="preserve"> dB/mW.
Impedance min. 32 Ohm.</t>
    </r>
  </si>
  <si>
    <r>
      <t xml:space="preserve">Webkamera připojitelná k PC a notebooku. 
Rozhraní USB. 
Video s rozlišením min. 1920x1080.
</t>
    </r>
    <r>
      <rPr>
        <sz val="11"/>
        <rFont val="Calibri"/>
        <family val="2"/>
        <scheme val="minor"/>
      </rPr>
      <t>Automatické zaostřování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
Integrované duální všesměrové mikrofony s potlačením šumu.  
Automatické ostření (autofocus).
Korekce při slabém osvětlení.
Skládací mechanismus.
Závit 1/4" pro stativ.
Univerzální stolní klip.</t>
    </r>
  </si>
  <si>
    <r>
      <t xml:space="preserve">Webkamera připojitelná k PC a notebooku. 
Rozhraní USB3. 
Video s rozlišením min. 4096x2160. 
Zorné pole 90°-78°-65°. 
Stereo (i více jak 1 mikrofon).
Redukce okolních ruchů.
Automatické ostření (autofocus).
Korekce při slabém osvětlení.
Optický zoom.   
</t>
    </r>
    <r>
      <rPr>
        <sz val="11"/>
        <color theme="1"/>
        <rFont val="Calibri"/>
        <family val="2"/>
        <scheme val="minor"/>
      </rPr>
      <t>Univerzální klip, krytka, pouzdro.</t>
    </r>
  </si>
  <si>
    <t>Mikrofon</t>
  </si>
  <si>
    <t>Mikrofon stolní, kondenzátorový.
Stojánek - trojnožka.
Připojení USB.
Délka kabelu min. 1,8 m.
Směrové snímání.
Frekvence od 30 Hz do 16000 Hz.
Citlivost -42 dB.
Pop filtr.
Ovládání hlasitosti na těle mikrofonu.
Záruka min. 2 roky.</t>
  </si>
  <si>
    <t>Prostupnost - el. opory KVK</t>
  </si>
  <si>
    <t>Martina Šurkalová,
Tel.: 733 765 125,
37763 6493</t>
  </si>
  <si>
    <t>Klatovská 51, 
301 00 Plzeň, 
Fakulta pedagogická - Katedra výtvarné výchovy a kultury,
místnost KL 324 - 3.patro</t>
  </si>
  <si>
    <r>
      <t>Úchyt na monitor, s mikrofonem.
Rozlišení min.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1280x720 px.</t>
    </r>
    <r>
      <rPr>
        <sz val="11"/>
        <color theme="1"/>
        <rFont val="Calibri"/>
        <family val="2"/>
        <scheme val="minor"/>
      </rPr>
      <t xml:space="preserve">
Rozhraní USB 2.0.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</si>
</sst>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  <border diagonalUp="1" diagonalDown="1">
      <left style="medium"/>
      <right style="medium"/>
      <top style="medium"/>
      <bottom style="thick"/>
      <diagonal style="thin"/>
    </border>
    <border>
      <left style="thick"/>
      <right style="medium"/>
      <top style="thick"/>
      <bottom style="thin"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 diagonalUp="1" diagonalDown="1">
      <left style="medium"/>
      <right style="medium"/>
      <top style="medium"/>
      <bottom/>
      <diagonal style="thin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medium"/>
      <diagonal style="thin"/>
    </border>
    <border>
      <left style="medium"/>
      <right style="medium"/>
      <top style="thick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9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right" vertical="center" indent="1"/>
    </xf>
    <xf numFmtId="3" fontId="0" fillId="3" borderId="10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left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left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3" fontId="0" fillId="6" borderId="17" xfId="0" applyNumberForma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0" fillId="6" borderId="18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3" fontId="0" fillId="6" borderId="19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indent="1"/>
    </xf>
    <xf numFmtId="164" fontId="0" fillId="5" borderId="2" xfId="0" applyNumberFormat="1" applyFill="1" applyBorder="1" applyAlignment="1">
      <alignment horizontal="right" vertical="center" indent="1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3" borderId="21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2" xfId="0" applyBorder="1"/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5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numFmt numFmtId="177" formatCode="@"/>
      <fill>
        <patternFill patternType="solid">
          <fgColor rgb="FFFF9F9F"/>
          <bgColor rgb="FFFF9F9F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"/>
  <sheetViews>
    <sheetView tabSelected="1" zoomScale="57" zoomScaleNormal="57" workbookViewId="0" topLeftCell="A9">
      <selection activeCell="J24" sqref="J24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7109375" style="1" bestFit="1" customWidth="1"/>
    <col min="4" max="4" width="10.7109375" style="2" customWidth="1"/>
    <col min="5" max="5" width="10.28125" style="3" customWidth="1"/>
    <col min="6" max="6" width="92.7109375" style="1" customWidth="1"/>
    <col min="7" max="7" width="27.8515625" style="1" customWidth="1"/>
    <col min="8" max="8" width="27.7109375" style="1" customWidth="1"/>
    <col min="9" max="9" width="23.57421875" style="1" bestFit="1" customWidth="1"/>
    <col min="10" max="10" width="19.00390625" style="1" bestFit="1" customWidth="1"/>
    <col min="11" max="11" width="37.140625" style="5" customWidth="1"/>
    <col min="12" max="12" width="27.57421875" style="5" customWidth="1"/>
    <col min="13" max="13" width="42.7109375" style="1" customWidth="1"/>
    <col min="14" max="14" width="28.00390625" style="1" customWidth="1"/>
    <col min="15" max="15" width="15.57421875" style="1" hidden="1" customWidth="1"/>
    <col min="16" max="16" width="24.00390625" style="5" bestFit="1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1.57421875" style="5" hidden="1" customWidth="1"/>
    <col min="21" max="21" width="35.8515625" style="4" customWidth="1"/>
    <col min="22" max="16384" width="9.140625" style="5" customWidth="1"/>
  </cols>
  <sheetData>
    <row r="1" spans="2:4" ht="42.6" customHeight="1">
      <c r="B1" s="117" t="s">
        <v>33</v>
      </c>
      <c r="C1" s="118"/>
      <c r="D1" s="118"/>
    </row>
    <row r="2" spans="3:21" ht="18" customHeight="1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15" customHeight="1" thickBot="1" thickTop="1">
      <c r="B6" s="23" t="s">
        <v>3</v>
      </c>
      <c r="C6" s="24" t="s">
        <v>17</v>
      </c>
      <c r="D6" s="24" t="s">
        <v>4</v>
      </c>
      <c r="E6" s="24" t="s">
        <v>18</v>
      </c>
      <c r="F6" s="24" t="s">
        <v>19</v>
      </c>
      <c r="G6" s="40" t="s">
        <v>5</v>
      </c>
      <c r="H6" s="41" t="s">
        <v>29</v>
      </c>
      <c r="I6" s="34" t="s">
        <v>20</v>
      </c>
      <c r="J6" s="34" t="s">
        <v>21</v>
      </c>
      <c r="K6" s="24" t="s">
        <v>46</v>
      </c>
      <c r="L6" s="38" t="s">
        <v>22</v>
      </c>
      <c r="M6" s="34" t="s">
        <v>23</v>
      </c>
      <c r="N6" s="34" t="s">
        <v>24</v>
      </c>
      <c r="O6" s="34" t="s">
        <v>25</v>
      </c>
      <c r="P6" s="24" t="s">
        <v>6</v>
      </c>
      <c r="Q6" s="25" t="s">
        <v>7</v>
      </c>
      <c r="R6" s="114" t="s">
        <v>8</v>
      </c>
      <c r="S6" s="114" t="s">
        <v>9</v>
      </c>
      <c r="T6" s="34" t="s">
        <v>26</v>
      </c>
      <c r="U6" s="34" t="s">
        <v>27</v>
      </c>
    </row>
    <row r="7" spans="1:21" ht="217.5" customHeight="1" thickTop="1">
      <c r="A7" s="26"/>
      <c r="B7" s="91">
        <v>1</v>
      </c>
      <c r="C7" s="43" t="s">
        <v>34</v>
      </c>
      <c r="D7" s="44">
        <v>1</v>
      </c>
      <c r="E7" s="45" t="s">
        <v>16</v>
      </c>
      <c r="F7" s="95" t="s">
        <v>52</v>
      </c>
      <c r="G7" s="146"/>
      <c r="H7" s="127"/>
      <c r="I7" s="124" t="s">
        <v>28</v>
      </c>
      <c r="J7" s="132" t="s">
        <v>32</v>
      </c>
      <c r="K7" s="134"/>
      <c r="L7" s="130" t="s">
        <v>37</v>
      </c>
      <c r="M7" s="130" t="s">
        <v>38</v>
      </c>
      <c r="N7" s="138">
        <v>21</v>
      </c>
      <c r="O7" s="46">
        <f>D7*P7</f>
        <v>2495</v>
      </c>
      <c r="P7" s="49">
        <v>2495</v>
      </c>
      <c r="Q7" s="152"/>
      <c r="R7" s="47">
        <f>D7*Q7</f>
        <v>0</v>
      </c>
      <c r="S7" s="48" t="str">
        <f aca="true" t="shared" si="0" ref="S7">IF(ISNUMBER(Q7),IF(Q7&gt;P7,"NEVYHOVUJE","VYHOVUJE")," ")</f>
        <v xml:space="preserve"> </v>
      </c>
      <c r="T7" s="136"/>
      <c r="U7" s="45" t="s">
        <v>12</v>
      </c>
    </row>
    <row r="8" spans="1:21" ht="219" customHeight="1">
      <c r="A8" s="26"/>
      <c r="B8" s="92">
        <v>2</v>
      </c>
      <c r="C8" s="51" t="s">
        <v>35</v>
      </c>
      <c r="D8" s="52">
        <v>1</v>
      </c>
      <c r="E8" s="53" t="s">
        <v>16</v>
      </c>
      <c r="F8" s="96" t="s">
        <v>53</v>
      </c>
      <c r="G8" s="147"/>
      <c r="H8" s="128"/>
      <c r="I8" s="125"/>
      <c r="J8" s="133"/>
      <c r="K8" s="135"/>
      <c r="L8" s="131"/>
      <c r="M8" s="131"/>
      <c r="N8" s="139"/>
      <c r="O8" s="54">
        <f>D8*P8</f>
        <v>4415</v>
      </c>
      <c r="P8" s="55">
        <v>4415</v>
      </c>
      <c r="Q8" s="153"/>
      <c r="R8" s="56">
        <f>D8*Q8</f>
        <v>0</v>
      </c>
      <c r="S8" s="57" t="str">
        <f aca="true" t="shared" si="1" ref="S8:S9">IF(ISNUMBER(Q8),IF(Q8&gt;P8,"NEVYHOVUJE","VYHOVUJE")," ")</f>
        <v xml:space="preserve"> </v>
      </c>
      <c r="T8" s="137"/>
      <c r="U8" s="53" t="s">
        <v>12</v>
      </c>
    </row>
    <row r="9" spans="1:21" ht="179.25" customHeight="1">
      <c r="A9" s="26"/>
      <c r="B9" s="50">
        <v>3</v>
      </c>
      <c r="C9" s="115" t="s">
        <v>39</v>
      </c>
      <c r="D9" s="52">
        <v>1</v>
      </c>
      <c r="E9" s="53" t="s">
        <v>16</v>
      </c>
      <c r="F9" s="58" t="s">
        <v>40</v>
      </c>
      <c r="G9" s="147"/>
      <c r="H9" s="128"/>
      <c r="I9" s="125"/>
      <c r="J9" s="133"/>
      <c r="K9" s="135"/>
      <c r="L9" s="131"/>
      <c r="M9" s="131"/>
      <c r="N9" s="139"/>
      <c r="O9" s="54">
        <f>D9*P9</f>
        <v>23372</v>
      </c>
      <c r="P9" s="55">
        <v>23372</v>
      </c>
      <c r="Q9" s="153"/>
      <c r="R9" s="56">
        <f>D9*Q9</f>
        <v>0</v>
      </c>
      <c r="S9" s="57" t="str">
        <f t="shared" si="1"/>
        <v xml:space="preserve"> </v>
      </c>
      <c r="T9" s="137"/>
      <c r="U9" s="53" t="s">
        <v>13</v>
      </c>
    </row>
    <row r="10" spans="2:21" ht="123" customHeight="1" thickBot="1">
      <c r="B10" s="59">
        <v>4</v>
      </c>
      <c r="C10" s="60" t="s">
        <v>36</v>
      </c>
      <c r="D10" s="61">
        <v>3</v>
      </c>
      <c r="E10" s="62" t="s">
        <v>16</v>
      </c>
      <c r="F10" s="63" t="s">
        <v>41</v>
      </c>
      <c r="G10" s="148"/>
      <c r="H10" s="129"/>
      <c r="I10" s="126"/>
      <c r="J10" s="133"/>
      <c r="K10" s="135"/>
      <c r="L10" s="131"/>
      <c r="M10" s="131"/>
      <c r="N10" s="140"/>
      <c r="O10" s="64">
        <f>D10*P10</f>
        <v>14850</v>
      </c>
      <c r="P10" s="65">
        <v>4950</v>
      </c>
      <c r="Q10" s="154"/>
      <c r="R10" s="66">
        <f>D10*Q10</f>
        <v>0</v>
      </c>
      <c r="S10" s="67" t="str">
        <f aca="true" t="shared" si="2" ref="S10">IF(ISNUMBER(Q10),IF(Q10&gt;P10,"NEVYHOVUJE","VYHOVUJE")," ")</f>
        <v xml:space="preserve"> </v>
      </c>
      <c r="T10" s="137"/>
      <c r="U10" s="62" t="s">
        <v>14</v>
      </c>
    </row>
    <row r="11" spans="2:21" ht="123" customHeight="1" thickBot="1">
      <c r="B11" s="93">
        <v>5</v>
      </c>
      <c r="C11" s="68" t="s">
        <v>34</v>
      </c>
      <c r="D11" s="69">
        <v>2</v>
      </c>
      <c r="E11" s="70" t="s">
        <v>16</v>
      </c>
      <c r="F11" s="116" t="s">
        <v>59</v>
      </c>
      <c r="G11" s="149"/>
      <c r="H11" s="89"/>
      <c r="I11" s="71" t="s">
        <v>28</v>
      </c>
      <c r="J11" s="72" t="s">
        <v>43</v>
      </c>
      <c r="K11" s="73" t="s">
        <v>42</v>
      </c>
      <c r="L11" s="71" t="s">
        <v>44</v>
      </c>
      <c r="M11" s="71" t="s">
        <v>45</v>
      </c>
      <c r="N11" s="74">
        <v>14</v>
      </c>
      <c r="O11" s="75">
        <f>D11*P11</f>
        <v>900</v>
      </c>
      <c r="P11" s="76">
        <v>450</v>
      </c>
      <c r="Q11" s="155"/>
      <c r="R11" s="77">
        <f>D11*Q11</f>
        <v>0</v>
      </c>
      <c r="S11" s="78" t="str">
        <f aca="true" t="shared" si="3" ref="S11">IF(ISNUMBER(Q11),IF(Q11&gt;P11,"NEVYHOVUJE","VYHOVUJE")," ")</f>
        <v xml:space="preserve"> </v>
      </c>
      <c r="T11" s="70"/>
      <c r="U11" s="70" t="s">
        <v>12</v>
      </c>
    </row>
    <row r="12" spans="2:21" ht="123" customHeight="1" thickBot="1">
      <c r="B12" s="97">
        <v>6</v>
      </c>
      <c r="C12" s="98" t="s">
        <v>50</v>
      </c>
      <c r="D12" s="99">
        <v>3</v>
      </c>
      <c r="E12" s="100" t="s">
        <v>16</v>
      </c>
      <c r="F12" s="101" t="s">
        <v>51</v>
      </c>
      <c r="G12" s="150"/>
      <c r="H12" s="102"/>
      <c r="I12" s="98" t="s">
        <v>28</v>
      </c>
      <c r="J12" s="103" t="s">
        <v>43</v>
      </c>
      <c r="K12" s="104" t="s">
        <v>47</v>
      </c>
      <c r="L12" s="98" t="s">
        <v>48</v>
      </c>
      <c r="M12" s="98" t="s">
        <v>49</v>
      </c>
      <c r="N12" s="105">
        <v>14</v>
      </c>
      <c r="O12" s="106">
        <f>D12*P12</f>
        <v>1800</v>
      </c>
      <c r="P12" s="107">
        <v>600</v>
      </c>
      <c r="Q12" s="156"/>
      <c r="R12" s="108">
        <f>D12*Q12</f>
        <v>0</v>
      </c>
      <c r="S12" s="109" t="str">
        <f aca="true" t="shared" si="4" ref="S12">IF(ISNUMBER(Q12),IF(Q12&gt;P12,"NEVYHOVUJE","VYHOVUJE")," ")</f>
        <v xml:space="preserve"> </v>
      </c>
      <c r="T12" s="100"/>
      <c r="U12" s="100" t="s">
        <v>15</v>
      </c>
    </row>
    <row r="13" spans="2:21" ht="194.25" customHeight="1" thickBot="1">
      <c r="B13" s="110">
        <v>7</v>
      </c>
      <c r="C13" s="158" t="s">
        <v>54</v>
      </c>
      <c r="D13" s="79">
        <v>1</v>
      </c>
      <c r="E13" s="80" t="s">
        <v>16</v>
      </c>
      <c r="F13" s="94" t="s">
        <v>55</v>
      </c>
      <c r="G13" s="151"/>
      <c r="H13" s="90"/>
      <c r="I13" s="111" t="s">
        <v>28</v>
      </c>
      <c r="J13" s="82" t="s">
        <v>43</v>
      </c>
      <c r="K13" s="83" t="s">
        <v>56</v>
      </c>
      <c r="L13" s="81" t="s">
        <v>57</v>
      </c>
      <c r="M13" s="81" t="s">
        <v>58</v>
      </c>
      <c r="N13" s="84">
        <v>14</v>
      </c>
      <c r="O13" s="85">
        <f>D13*P13</f>
        <v>826</v>
      </c>
      <c r="P13" s="86">
        <v>826</v>
      </c>
      <c r="Q13" s="157"/>
      <c r="R13" s="87">
        <f>D13*Q13</f>
        <v>0</v>
      </c>
      <c r="S13" s="88" t="str">
        <f aca="true" t="shared" si="5" ref="S13">IF(ISNUMBER(Q13),IF(Q13&gt;P13,"NEVYHOVUJE","VYHOVUJE")," ")</f>
        <v xml:space="preserve"> </v>
      </c>
      <c r="T13" s="80"/>
      <c r="U13" s="80" t="s">
        <v>14</v>
      </c>
    </row>
    <row r="14" spans="3:18" ht="13.5" customHeight="1" thickBot="1" thickTop="1">
      <c r="C14" s="5"/>
      <c r="D14" s="5"/>
      <c r="E14" s="5"/>
      <c r="F14" s="5"/>
      <c r="G14" s="5"/>
      <c r="H14" s="5"/>
      <c r="I14" s="5"/>
      <c r="J14" s="5"/>
      <c r="M14" s="5"/>
      <c r="N14" s="5"/>
      <c r="O14" s="5"/>
      <c r="R14" s="39"/>
    </row>
    <row r="15" spans="2:21" ht="60" customHeight="1" thickBot="1" thickTop="1">
      <c r="B15" s="119" t="s">
        <v>31</v>
      </c>
      <c r="C15" s="120"/>
      <c r="D15" s="120"/>
      <c r="E15" s="120"/>
      <c r="F15" s="120"/>
      <c r="G15" s="120"/>
      <c r="H15" s="113"/>
      <c r="I15" s="27"/>
      <c r="J15" s="27"/>
      <c r="K15" s="27"/>
      <c r="L15" s="8"/>
      <c r="M15" s="8"/>
      <c r="N15" s="28"/>
      <c r="O15" s="28"/>
      <c r="P15" s="29" t="s">
        <v>10</v>
      </c>
      <c r="Q15" s="121" t="s">
        <v>11</v>
      </c>
      <c r="R15" s="122"/>
      <c r="S15" s="123"/>
      <c r="T15" s="22"/>
      <c r="U15" s="30"/>
    </row>
    <row r="16" spans="2:19" ht="33" customHeight="1" thickBot="1" thickTop="1">
      <c r="B16" s="141" t="s">
        <v>30</v>
      </c>
      <c r="C16" s="142"/>
      <c r="D16" s="142"/>
      <c r="E16" s="142"/>
      <c r="F16" s="142"/>
      <c r="G16" s="142"/>
      <c r="H16" s="112"/>
      <c r="I16" s="31"/>
      <c r="L16" s="12"/>
      <c r="M16" s="12"/>
      <c r="N16" s="32"/>
      <c r="O16" s="32"/>
      <c r="P16" s="33">
        <f>SUM(O7:O13)</f>
        <v>48658</v>
      </c>
      <c r="Q16" s="143">
        <f>SUM(R7:R13)</f>
        <v>0</v>
      </c>
      <c r="R16" s="144"/>
      <c r="S16" s="145"/>
    </row>
    <row r="17" ht="14.25" customHeight="1" thickTop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</sheetData>
  <sheetProtection algorithmName="SHA-512" hashValue="U19WYeCgV4ucsQ9O4UCfPX0DKVHuPkXYQoGWhjLkoYfS/e4HWfddJRzh2R5vxry2AaJPpVL8ZFlWTFryBCIccw==" saltValue="9yy3pR0a8gw1DJYFMc8lkw==" spinCount="100000" sheet="1" objects="1" scenarios="1"/>
  <mergeCells count="13">
    <mergeCell ref="B16:G16"/>
    <mergeCell ref="Q16:S16"/>
    <mergeCell ref="T7:T10"/>
    <mergeCell ref="B1:D1"/>
    <mergeCell ref="B15:G15"/>
    <mergeCell ref="Q15:S15"/>
    <mergeCell ref="I7:I10"/>
    <mergeCell ref="H7:H10"/>
    <mergeCell ref="J7:J10"/>
    <mergeCell ref="K7:K10"/>
    <mergeCell ref="L7:L10"/>
    <mergeCell ref="M7:M10"/>
    <mergeCell ref="N7:N10"/>
  </mergeCells>
  <conditionalFormatting sqref="D7:D9">
    <cfRule type="containsBlanks" priority="52" dxfId="0">
      <formula>LEN(TRIM(D7))=0</formula>
    </cfRule>
  </conditionalFormatting>
  <conditionalFormatting sqref="S7:S13">
    <cfRule type="cellIs" priority="44" dxfId="10" operator="equal">
      <formula>"VYHOVUJE"</formula>
    </cfRule>
  </conditionalFormatting>
  <conditionalFormatting sqref="S7:S13">
    <cfRule type="cellIs" priority="43" dxfId="9" operator="equal">
      <formula>"NEVYHOVUJE"</formula>
    </cfRule>
  </conditionalFormatting>
  <conditionalFormatting sqref="G7:H7 G8:G9">
    <cfRule type="containsBlanks" priority="24" dxfId="3">
      <formula>LEN(TRIM(G7))=0</formula>
    </cfRule>
  </conditionalFormatting>
  <conditionalFormatting sqref="G7:H7 G8:G9">
    <cfRule type="containsBlanks" priority="23" dxfId="3">
      <formula>LEN(TRIM(G7))=0</formula>
    </cfRule>
  </conditionalFormatting>
  <conditionalFormatting sqref="G7:H7 G8:G9">
    <cfRule type="notContainsBlanks" priority="22" dxfId="2">
      <formula>LEN(TRIM(G7))&gt;0</formula>
    </cfRule>
  </conditionalFormatting>
  <conditionalFormatting sqref="G7:H7 G8:G9">
    <cfRule type="notContainsBlanks" priority="21" dxfId="1">
      <formula>LEN(TRIM(G7))&gt;0</formula>
    </cfRule>
  </conditionalFormatting>
  <conditionalFormatting sqref="G7:H7 G8:G9">
    <cfRule type="notContainsBlanks" priority="20" dxfId="4">
      <formula>LEN(TRIM(G7))&gt;0</formula>
    </cfRule>
  </conditionalFormatting>
  <conditionalFormatting sqref="Q7:Q9">
    <cfRule type="containsBlanks" priority="14" dxfId="3">
      <formula>LEN(TRIM(Q7))=0</formula>
    </cfRule>
  </conditionalFormatting>
  <conditionalFormatting sqref="Q7:Q9">
    <cfRule type="notContainsBlanks" priority="13" dxfId="2">
      <formula>LEN(TRIM(Q7))&gt;0</formula>
    </cfRule>
  </conditionalFormatting>
  <conditionalFormatting sqref="Q7:Q13">
    <cfRule type="notContainsBlanks" priority="12" dxfId="1">
      <formula>LEN(TRIM(Q7))&gt;0</formula>
    </cfRule>
  </conditionalFormatting>
  <conditionalFormatting sqref="D10:D13">
    <cfRule type="containsBlanks" priority="1" dxfId="0">
      <formula>LEN(TRIM(D10))=0</formula>
    </cfRule>
  </conditionalFormatting>
  <dataValidations count="4">
    <dataValidation type="list" showInputMessage="1" showErrorMessage="1" sqref="J7">
      <formula1>"ANO,NE"</formula1>
    </dataValidation>
    <dataValidation type="list" showInputMessage="1" showErrorMessage="1" sqref="E7:E13">
      <formula1>"ks,bal,sada,"</formula1>
    </dataValidation>
    <dataValidation type="list" allowBlank="1" showInputMessage="1" showErrorMessage="1" sqref="J11:J13">
      <formula1>"ANO,NE"</formula1>
    </dataValidation>
    <dataValidation type="list" allowBlank="1" showInputMessage="1" showErrorMessage="1" sqref="U7:U13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2021-07-22T12:38:42Z</dcterms:modified>
  <cp:category/>
  <cp:version/>
  <cp:contentType/>
  <cp:contentStatus/>
  <cp:revision>1</cp:revision>
</cp:coreProperties>
</file>