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O\tonery\028\1 výzva\"/>
    </mc:Choice>
  </mc:AlternateContent>
  <xr:revisionPtr revIDLastSave="0" documentId="13_ncr:1_{975C7FE4-405D-44DD-AFB6-91A3940ACC71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Tonery" sheetId="1" r:id="rId1"/>
  </sheets>
  <definedNames>
    <definedName name="_xlnm.Print_Area" localSheetId="0">Tonery!$B$2:$T$27</definedName>
  </definedNames>
  <calcPr calcId="191029"/>
</workbook>
</file>

<file path=xl/calcChain.xml><?xml version="1.0" encoding="utf-8"?>
<calcChain xmlns="http://schemas.openxmlformats.org/spreadsheetml/2006/main">
  <c r="R18" i="1" l="1"/>
  <c r="S20" i="1"/>
  <c r="R21" i="1"/>
  <c r="S23" i="1"/>
  <c r="R19" i="1"/>
  <c r="S19" i="1"/>
  <c r="R20" i="1"/>
  <c r="S21" i="1"/>
  <c r="R22" i="1"/>
  <c r="S22" i="1"/>
  <c r="R23" i="1"/>
  <c r="O18" i="1"/>
  <c r="O19" i="1"/>
  <c r="O20" i="1"/>
  <c r="O21" i="1"/>
  <c r="O22" i="1"/>
  <c r="H18" i="1"/>
  <c r="H19" i="1"/>
  <c r="H20" i="1"/>
  <c r="H21" i="1"/>
  <c r="H22" i="1"/>
  <c r="S18" i="1" l="1"/>
  <c r="R15" i="1"/>
  <c r="R16" i="1"/>
  <c r="R13" i="1"/>
  <c r="S13" i="1"/>
  <c r="R14" i="1"/>
  <c r="S14" i="1"/>
  <c r="S16" i="1"/>
  <c r="R17" i="1"/>
  <c r="S17" i="1"/>
  <c r="O14" i="1"/>
  <c r="O15" i="1"/>
  <c r="O16" i="1"/>
  <c r="O17" i="1"/>
  <c r="O23" i="1"/>
  <c r="H23" i="1"/>
  <c r="H17" i="1"/>
  <c r="H16" i="1"/>
  <c r="H15" i="1"/>
  <c r="H14" i="1"/>
  <c r="S15" i="1" l="1"/>
  <c r="R9" i="1"/>
  <c r="R10" i="1"/>
  <c r="S10" i="1"/>
  <c r="R11" i="1"/>
  <c r="R12" i="1"/>
  <c r="O9" i="1"/>
  <c r="O10" i="1"/>
  <c r="O11" i="1"/>
  <c r="H11" i="1"/>
  <c r="H10" i="1"/>
  <c r="H9" i="1"/>
  <c r="S9" i="1" l="1"/>
  <c r="S12" i="1"/>
  <c r="S11" i="1"/>
  <c r="R24" i="1"/>
  <c r="S24" i="1"/>
  <c r="H24" i="1"/>
  <c r="O24" i="1"/>
  <c r="R8" i="1" l="1"/>
  <c r="H8" i="1"/>
  <c r="O8" i="1"/>
  <c r="S8" i="1" l="1"/>
  <c r="H7" i="1"/>
  <c r="H12" i="1"/>
  <c r="H13" i="1"/>
  <c r="O13" i="1" l="1"/>
  <c r="O12" i="1"/>
  <c r="S7" i="1"/>
  <c r="R7" i="1"/>
  <c r="O7" i="1"/>
  <c r="P27" i="1" l="1"/>
  <c r="Q27" i="1"/>
</calcChain>
</file>

<file path=xl/sharedStrings.xml><?xml version="1.0" encoding="utf-8"?>
<sst xmlns="http://schemas.openxmlformats.org/spreadsheetml/2006/main" count="115" uniqueCount="77">
  <si>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</si>
  <si>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</si>
  <si>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</si>
  <si>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</si>
  <si>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</si>
  <si>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</si>
  <si>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</si>
  <si>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</si>
  <si>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</si>
  <si>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</si>
  <si>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</si>
  <si>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</si>
  <si>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</si>
  <si>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</si>
  <si>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</si>
  <si>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</si>
  <si>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</si>
  <si>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</si>
  <si>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</si>
  <si>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</si>
  <si>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</si>
  <si>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</si>
  <si>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</si>
  <si>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</si>
  <si>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</si>
  <si>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</si>
  <si>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</si>
  <si>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</si>
  <si>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</si>
  <si>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</si>
  <si>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</si>
  <si>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ANO</t>
  </si>
  <si>
    <r>
      <t>Pokud fin</t>
    </r>
    <r>
      <rPr>
        <b/>
        <sz val="11"/>
        <color theme="1"/>
        <rFont val="Calibri"/>
        <family val="2"/>
        <charset val="238"/>
        <scheme val="minor"/>
      </rPr>
      <t>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</si>
  <si>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028 - 2021 (originální)</t>
  </si>
  <si>
    <t xml:space="preserve">  Toner pro tiskárnu OKI MC352 - žlutý</t>
  </si>
  <si>
    <t xml:space="preserve">  Toner pro tiskárnu OKI MC352 - purpurový</t>
  </si>
  <si>
    <t xml:space="preserve">  Toner pro tiskárnu OKI MC352 - azurový</t>
  </si>
  <si>
    <t xml:space="preserve">  Černý toner pro TA  352ci</t>
  </si>
  <si>
    <t xml:space="preserve">  Barevný tonery pro TA 352ci - cyan</t>
  </si>
  <si>
    <t>Originální toner. Výtěžnost 12000 stran.</t>
  </si>
  <si>
    <t xml:space="preserve">  Barevný tonery pro TA 352ci - magenta</t>
  </si>
  <si>
    <t xml:space="preserve">  Barevný tonery pro TA 352ci - yellow</t>
  </si>
  <si>
    <t xml:space="preserve">  Černý inkoust pro HP PageWide Pro 477dw</t>
  </si>
  <si>
    <t xml:space="preserve">  Žlutý inkoust pro HP PageWide Pro 477dw</t>
  </si>
  <si>
    <t xml:space="preserve">  Purpurový inkoust pro HP PageWide Pro    477dw</t>
  </si>
  <si>
    <t xml:space="preserve">  Azurový inkoust pro HP PageWide Pro 477dw</t>
  </si>
  <si>
    <t>Válec K do tiskárny OKI MC573</t>
  </si>
  <si>
    <t xml:space="preserve">  Toner do tiskárny OKI C841 - černý</t>
  </si>
  <si>
    <t xml:space="preserve">  Toner do tiskárny OKI C841 - modrý</t>
  </si>
  <si>
    <t>3183 SGS-2020-033 - PhDr. Stočes</t>
  </si>
  <si>
    <t>3251 SVK1-2021-020 - PhDr. , Ph.D. Stočes</t>
  </si>
  <si>
    <t>KKY - Ing. Jaroslav Šebesta, 
Tel.: 37763 2131,
E-mail: sebesta@kky.zcu.cz</t>
  </si>
  <si>
    <t>Technická 8, 
301 00 Plzeň,
Fakulta aplikovaných věd -
Katedra kybernetiky, 
místnost UC 431</t>
  </si>
  <si>
    <t>DFST - Markéta Přibylová,
Tel.: 37763 8001,
E-mail: mapribyl@fst.zcu.cz</t>
  </si>
  <si>
    <t>Univerzitní 22, 
301 00 Plzeň, 
Fakulta strojní - Děkanát,
místnost UV 207</t>
  </si>
  <si>
    <t>RTI -  Ing. Jiří Vaněk,
Tel.: 37763 8714,
E-mail: vanek2@rti.zcu.cz</t>
  </si>
  <si>
    <t>Univerzitní 22,
301 00 Plzeň,
 Fakulta strojní -
Regionální technologický institut,
místnost UL 308</t>
  </si>
  <si>
    <t>DFAV - Vlasta Suchomelová,
Tel.: 37763 2001,724 005 497,
E-mail: suchome@fav.zcu.cz</t>
  </si>
  <si>
    <t>Technická 8,
301 00 Plzeň,
Fakulta aplikovaných věd - NTIS,
místnost UC 131</t>
  </si>
  <si>
    <t>KNJ - Bc. Kristýna Hrbáčková,
Tel.: 37763 6142, 731 269 833,
E-mail: khrbacko@knj.zcu.cz</t>
  </si>
  <si>
    <t>Chodské náměstí 1, 
301 00 Plzeň,
Fakulta pedagogická -
Katedra německého jazyka,
místnost CH 306</t>
  </si>
  <si>
    <t>Toner do tiskárny HP Color LaserJet Pro MFP M479fdn - černý</t>
  </si>
  <si>
    <t>Toner do tiskárny HP Color LaserJet Pro MFP M479fdn - azurový</t>
  </si>
  <si>
    <t>Toner do tiskárny HP Color LaserJet Pro MFP M479fdn - žlutý</t>
  </si>
  <si>
    <t>Toner do tiskárny HP Color LaserJet Pro MFP M479fdn - purpurový</t>
  </si>
  <si>
    <t xml:space="preserve">Originální toner černý. Kapacita tisku min. 2 400 stran A4 při 5% pokrytí. </t>
  </si>
  <si>
    <t xml:space="preserve">Originální azurový toner. Kapacita tisku min. 2 100 stran A4 při 5% pokrytí. </t>
  </si>
  <si>
    <t xml:space="preserve">Originální žlutý toner. Kapacitu tisku min. 2 100 stran A4 při 5% pokrytí. </t>
  </si>
  <si>
    <t xml:space="preserve">Originální purpurový toner. Kapacita tisku min. 2 100 stran A4 při 5% pokrytí. </t>
  </si>
  <si>
    <t>Originální toner. Výtěžnost 18 000 stran.</t>
  </si>
  <si>
    <t>Originální toner. Výtěžnost 12 000 stran.</t>
  </si>
  <si>
    <t>Originální náplň. Kapacita 182,5 ml. Výtěžnost 10 000 stran.</t>
  </si>
  <si>
    <t>Originální náplň. Kapacita 82 ml. Výtěžnost 7 000 stran.</t>
  </si>
  <si>
    <t>Originální válec. Kapacita 30 000 stran A4.</t>
  </si>
  <si>
    <t xml:space="preserve">Originální toner z důvodu, že tiskové zařízení hlásí chybu tisku a je špatná kvalita tisku. 
Výtěžnost 2 000 stran. </t>
  </si>
  <si>
    <t>Originální toner černý. Výtěžnost 10 000 stran.</t>
  </si>
  <si>
    <t>Originální toner modrý. Výtěžnost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</si>
</sst>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6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4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1"/>
    </xf>
    <xf numFmtId="0" fontId="4" fillId="3" borderId="15" xfId="0" applyFont="1" applyFill="1" applyBorder="1" applyAlignment="1">
      <alignment horizontal="left" vertical="center" wrapText="1" indent="1"/>
    </xf>
    <xf numFmtId="0" fontId="0" fillId="3" borderId="9" xfId="0" applyFill="1" applyBorder="1" applyAlignment="1">
      <alignment horizontal="right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left" vertical="center" wrapText="1" inden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15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0" fontId="3" fillId="3" borderId="18" xfId="0" applyFont="1" applyFill="1" applyBorder="1" applyAlignment="1">
      <alignment horizontal="left" vertical="center" wrapText="1" indent="1"/>
    </xf>
    <xf numFmtId="0" fontId="17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2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4"/>
  <sheetViews>
    <sheetView tabSelected="1" zoomScale="62" zoomScaleNormal="62" workbookViewId="0">
      <selection activeCell="P19" sqref="P1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76.140625" style="1" customWidth="1"/>
    <col min="4" max="4" width="11.7109375" style="2" customWidth="1"/>
    <col min="5" max="5" width="11.28515625" style="3" customWidth="1"/>
    <col min="6" max="6" width="87.5703125" style="1" customWidth="1"/>
    <col min="7" max="7" width="29.5703125" style="1" bestFit="1" customWidth="1"/>
    <col min="8" max="8" width="22.5703125" style="1" customWidth="1"/>
    <col min="9" max="9" width="20.5703125" style="1" bestFit="1" customWidth="1"/>
    <col min="10" max="10" width="16.85546875" style="1" customWidth="1"/>
    <col min="11" max="11" width="37.42578125" style="5" customWidth="1"/>
    <col min="12" max="12" width="30.140625" style="5" customWidth="1"/>
    <col min="13" max="13" width="43.5703125" style="5" customWidth="1"/>
    <col min="14" max="14" width="25.7109375" style="1" customWidth="1"/>
    <col min="15" max="15" width="15.14062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26" t="s">
        <v>33</v>
      </c>
      <c r="C1" s="127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24" t="s">
        <v>32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123" t="s">
        <v>8</v>
      </c>
      <c r="S6" s="123" t="s">
        <v>9</v>
      </c>
      <c r="T6" s="38" t="s">
        <v>26</v>
      </c>
      <c r="U6" s="38" t="s">
        <v>27</v>
      </c>
    </row>
    <row r="7" spans="2:21" ht="39.75" customHeight="1" thickTop="1" x14ac:dyDescent="0.25">
      <c r="B7" s="90">
        <v>1</v>
      </c>
      <c r="C7" s="91" t="s">
        <v>34</v>
      </c>
      <c r="D7" s="92">
        <v>1</v>
      </c>
      <c r="E7" s="93" t="s">
        <v>28</v>
      </c>
      <c r="F7" s="113" t="s">
        <v>74</v>
      </c>
      <c r="G7" s="154"/>
      <c r="H7" s="94" t="str">
        <f t="shared" ref="H7:H24" si="0">IF(P7&gt;1999,"ANO","NE")</f>
        <v>NE</v>
      </c>
      <c r="I7" s="142" t="s">
        <v>29</v>
      </c>
      <c r="J7" s="133" t="s">
        <v>30</v>
      </c>
      <c r="K7" s="133"/>
      <c r="L7" s="142" t="s">
        <v>51</v>
      </c>
      <c r="M7" s="142" t="s">
        <v>52</v>
      </c>
      <c r="N7" s="150">
        <v>14</v>
      </c>
      <c r="O7" s="95">
        <f>D7*P7</f>
        <v>1800</v>
      </c>
      <c r="P7" s="96">
        <v>1800</v>
      </c>
      <c r="Q7" s="161"/>
      <c r="R7" s="97">
        <f>D7*Q7</f>
        <v>0</v>
      </c>
      <c r="S7" s="98" t="str">
        <f t="shared" ref="S7" si="1">IF(ISNUMBER(Q7), IF(Q7&gt;P7,"NEVYHOVUJE","VYHOVUJE")," ")</f>
        <v xml:space="preserve"> </v>
      </c>
      <c r="T7" s="133"/>
      <c r="U7" s="133" t="s">
        <v>10</v>
      </c>
    </row>
    <row r="8" spans="2:21" ht="41.25" customHeight="1" x14ac:dyDescent="0.25">
      <c r="B8" s="48">
        <v>2</v>
      </c>
      <c r="C8" s="87" t="s">
        <v>35</v>
      </c>
      <c r="D8" s="49">
        <v>1</v>
      </c>
      <c r="E8" s="63" t="s">
        <v>28</v>
      </c>
      <c r="F8" s="114" t="s">
        <v>74</v>
      </c>
      <c r="G8" s="155"/>
      <c r="H8" s="52" t="str">
        <f t="shared" si="0"/>
        <v>NE</v>
      </c>
      <c r="I8" s="143"/>
      <c r="J8" s="134"/>
      <c r="K8" s="134"/>
      <c r="L8" s="146"/>
      <c r="M8" s="146"/>
      <c r="N8" s="151"/>
      <c r="O8" s="50">
        <f>D8*P8</f>
        <v>1800</v>
      </c>
      <c r="P8" s="53">
        <v>1800</v>
      </c>
      <c r="Q8" s="162"/>
      <c r="R8" s="51">
        <f>D8*Q8</f>
        <v>0</v>
      </c>
      <c r="S8" s="54" t="str">
        <f t="shared" ref="S8" si="2">IF(ISNUMBER(Q8), IF(Q8&gt;P8,"NEVYHOVUJE","VYHOVUJE")," ")</f>
        <v xml:space="preserve"> </v>
      </c>
      <c r="T8" s="134"/>
      <c r="U8" s="134"/>
    </row>
    <row r="9" spans="2:21" ht="41.25" customHeight="1" thickBot="1" x14ac:dyDescent="0.3">
      <c r="B9" s="65">
        <v>3</v>
      </c>
      <c r="C9" s="88" t="s">
        <v>36</v>
      </c>
      <c r="D9" s="66">
        <v>1</v>
      </c>
      <c r="E9" s="67" t="s">
        <v>28</v>
      </c>
      <c r="F9" s="115" t="s">
        <v>74</v>
      </c>
      <c r="G9" s="156"/>
      <c r="H9" s="68" t="str">
        <f t="shared" si="0"/>
        <v>NE</v>
      </c>
      <c r="I9" s="144"/>
      <c r="J9" s="135"/>
      <c r="K9" s="135"/>
      <c r="L9" s="147"/>
      <c r="M9" s="147"/>
      <c r="N9" s="152"/>
      <c r="O9" s="69">
        <f t="shared" ref="O9:O11" si="3">D9*P9</f>
        <v>1800</v>
      </c>
      <c r="P9" s="70">
        <v>1800</v>
      </c>
      <c r="Q9" s="163"/>
      <c r="R9" s="71">
        <f t="shared" ref="R9:R12" si="4">D9*Q9</f>
        <v>0</v>
      </c>
      <c r="S9" s="72" t="str">
        <f t="shared" ref="S9:S12" si="5">IF(ISNUMBER(Q9), IF(Q9&gt;P9,"NEVYHOVUJE","VYHOVUJE")," ")</f>
        <v xml:space="preserve"> </v>
      </c>
      <c r="T9" s="135"/>
      <c r="U9" s="135"/>
    </row>
    <row r="10" spans="2:21" ht="41.25" customHeight="1" x14ac:dyDescent="0.25">
      <c r="B10" s="55">
        <v>4</v>
      </c>
      <c r="C10" s="116" t="s">
        <v>61</v>
      </c>
      <c r="D10" s="56">
        <v>2</v>
      </c>
      <c r="E10" s="62" t="s">
        <v>28</v>
      </c>
      <c r="F10" s="116" t="s">
        <v>65</v>
      </c>
      <c r="G10" s="157"/>
      <c r="H10" s="57" t="str">
        <f t="shared" si="0"/>
        <v>NE</v>
      </c>
      <c r="I10" s="145" t="s">
        <v>29</v>
      </c>
      <c r="J10" s="136" t="s">
        <v>30</v>
      </c>
      <c r="K10" s="136"/>
      <c r="L10" s="145" t="s">
        <v>53</v>
      </c>
      <c r="M10" s="145" t="s">
        <v>54</v>
      </c>
      <c r="N10" s="153">
        <v>14</v>
      </c>
      <c r="O10" s="58">
        <f t="shared" si="3"/>
        <v>3790</v>
      </c>
      <c r="P10" s="59">
        <v>1895</v>
      </c>
      <c r="Q10" s="164"/>
      <c r="R10" s="60">
        <f t="shared" si="4"/>
        <v>0</v>
      </c>
      <c r="S10" s="61" t="str">
        <f t="shared" si="5"/>
        <v xml:space="preserve"> </v>
      </c>
      <c r="T10" s="136"/>
      <c r="U10" s="136" t="s">
        <v>10</v>
      </c>
    </row>
    <row r="11" spans="2:21" ht="34.9" customHeight="1" x14ac:dyDescent="0.25">
      <c r="B11" s="48">
        <v>5</v>
      </c>
      <c r="C11" s="114" t="s">
        <v>62</v>
      </c>
      <c r="D11" s="49">
        <v>2</v>
      </c>
      <c r="E11" s="63" t="s">
        <v>28</v>
      </c>
      <c r="F11" s="114" t="s">
        <v>66</v>
      </c>
      <c r="G11" s="155"/>
      <c r="H11" s="52" t="str">
        <f t="shared" si="0"/>
        <v>ANO</v>
      </c>
      <c r="I11" s="143"/>
      <c r="J11" s="134"/>
      <c r="K11" s="134"/>
      <c r="L11" s="148"/>
      <c r="M11" s="148"/>
      <c r="N11" s="151"/>
      <c r="O11" s="50">
        <f t="shared" si="3"/>
        <v>4934</v>
      </c>
      <c r="P11" s="53">
        <v>2467</v>
      </c>
      <c r="Q11" s="162"/>
      <c r="R11" s="51">
        <f t="shared" si="4"/>
        <v>0</v>
      </c>
      <c r="S11" s="54" t="str">
        <f t="shared" si="5"/>
        <v xml:space="preserve"> </v>
      </c>
      <c r="T11" s="134"/>
      <c r="U11" s="134"/>
    </row>
    <row r="12" spans="2:21" ht="34.9" customHeight="1" x14ac:dyDescent="0.25">
      <c r="B12" s="48">
        <v>6</v>
      </c>
      <c r="C12" s="114" t="s">
        <v>63</v>
      </c>
      <c r="D12" s="49">
        <v>2</v>
      </c>
      <c r="E12" s="63" t="s">
        <v>28</v>
      </c>
      <c r="F12" s="114" t="s">
        <v>67</v>
      </c>
      <c r="G12" s="155"/>
      <c r="H12" s="52" t="str">
        <f t="shared" si="0"/>
        <v>ANO</v>
      </c>
      <c r="I12" s="143"/>
      <c r="J12" s="134"/>
      <c r="K12" s="134"/>
      <c r="L12" s="148"/>
      <c r="M12" s="148"/>
      <c r="N12" s="151"/>
      <c r="O12" s="50">
        <f>D12*P12</f>
        <v>4902</v>
      </c>
      <c r="P12" s="53">
        <v>2451</v>
      </c>
      <c r="Q12" s="162"/>
      <c r="R12" s="51">
        <f t="shared" si="4"/>
        <v>0</v>
      </c>
      <c r="S12" s="54" t="str">
        <f t="shared" si="5"/>
        <v xml:space="preserve"> </v>
      </c>
      <c r="T12" s="134"/>
      <c r="U12" s="134"/>
    </row>
    <row r="13" spans="2:21" ht="51.75" customHeight="1" thickBot="1" x14ac:dyDescent="0.3">
      <c r="B13" s="65">
        <v>7</v>
      </c>
      <c r="C13" s="115" t="s">
        <v>64</v>
      </c>
      <c r="D13" s="66">
        <v>2</v>
      </c>
      <c r="E13" s="67" t="s">
        <v>28</v>
      </c>
      <c r="F13" s="115" t="s">
        <v>68</v>
      </c>
      <c r="G13" s="156"/>
      <c r="H13" s="68" t="str">
        <f t="shared" si="0"/>
        <v>ANO</v>
      </c>
      <c r="I13" s="144"/>
      <c r="J13" s="135"/>
      <c r="K13" s="135"/>
      <c r="L13" s="149"/>
      <c r="M13" s="149"/>
      <c r="N13" s="152"/>
      <c r="O13" s="69">
        <f>D13*P13</f>
        <v>4902</v>
      </c>
      <c r="P13" s="70">
        <v>2451</v>
      </c>
      <c r="Q13" s="163"/>
      <c r="R13" s="71">
        <f t="shared" ref="R13:R17" si="6">D13*Q13</f>
        <v>0</v>
      </c>
      <c r="S13" s="72" t="str">
        <f t="shared" ref="S13:S17" si="7">IF(ISNUMBER(Q13), IF(Q13&gt;P13,"NEVYHOVUJE","VYHOVUJE")," ")</f>
        <v xml:space="preserve"> </v>
      </c>
      <c r="T13" s="135"/>
      <c r="U13" s="135"/>
    </row>
    <row r="14" spans="2:21" ht="34.9" customHeight="1" x14ac:dyDescent="0.25">
      <c r="B14" s="55">
        <v>8</v>
      </c>
      <c r="C14" s="86" t="s">
        <v>37</v>
      </c>
      <c r="D14" s="56">
        <v>1</v>
      </c>
      <c r="E14" s="62" t="s">
        <v>28</v>
      </c>
      <c r="F14" s="116" t="s">
        <v>69</v>
      </c>
      <c r="G14" s="157"/>
      <c r="H14" s="57" t="str">
        <f t="shared" si="0"/>
        <v>NE</v>
      </c>
      <c r="I14" s="145" t="s">
        <v>29</v>
      </c>
      <c r="J14" s="136" t="s">
        <v>30</v>
      </c>
      <c r="K14" s="136"/>
      <c r="L14" s="145" t="s">
        <v>55</v>
      </c>
      <c r="M14" s="145" t="s">
        <v>56</v>
      </c>
      <c r="N14" s="153">
        <v>14</v>
      </c>
      <c r="O14" s="58">
        <f t="shared" ref="O14:O23" si="8">D14*P14</f>
        <v>1500</v>
      </c>
      <c r="P14" s="59">
        <v>1500</v>
      </c>
      <c r="Q14" s="164"/>
      <c r="R14" s="60">
        <f t="shared" si="6"/>
        <v>0</v>
      </c>
      <c r="S14" s="61" t="str">
        <f t="shared" si="7"/>
        <v xml:space="preserve"> </v>
      </c>
      <c r="T14" s="136"/>
      <c r="U14" s="136" t="s">
        <v>10</v>
      </c>
    </row>
    <row r="15" spans="2:21" ht="34.9" customHeight="1" x14ac:dyDescent="0.25">
      <c r="B15" s="48">
        <v>9</v>
      </c>
      <c r="C15" s="87" t="s">
        <v>38</v>
      </c>
      <c r="D15" s="49">
        <v>1</v>
      </c>
      <c r="E15" s="63" t="s">
        <v>28</v>
      </c>
      <c r="F15" s="114" t="s">
        <v>70</v>
      </c>
      <c r="G15" s="155"/>
      <c r="H15" s="52" t="str">
        <f t="shared" si="0"/>
        <v>ANO</v>
      </c>
      <c r="I15" s="143"/>
      <c r="J15" s="134"/>
      <c r="K15" s="134"/>
      <c r="L15" s="146"/>
      <c r="M15" s="146"/>
      <c r="N15" s="151"/>
      <c r="O15" s="50">
        <f t="shared" si="8"/>
        <v>2650</v>
      </c>
      <c r="P15" s="53">
        <v>2650</v>
      </c>
      <c r="Q15" s="162"/>
      <c r="R15" s="51">
        <f t="shared" si="6"/>
        <v>0</v>
      </c>
      <c r="S15" s="54" t="str">
        <f t="shared" si="7"/>
        <v xml:space="preserve"> </v>
      </c>
      <c r="T15" s="134"/>
      <c r="U15" s="134"/>
    </row>
    <row r="16" spans="2:21" ht="34.9" customHeight="1" x14ac:dyDescent="0.25">
      <c r="B16" s="48">
        <v>10</v>
      </c>
      <c r="C16" s="87" t="s">
        <v>40</v>
      </c>
      <c r="D16" s="49">
        <v>1</v>
      </c>
      <c r="E16" s="63" t="s">
        <v>28</v>
      </c>
      <c r="F16" s="114" t="s">
        <v>70</v>
      </c>
      <c r="G16" s="155"/>
      <c r="H16" s="52" t="str">
        <f t="shared" si="0"/>
        <v>ANO</v>
      </c>
      <c r="I16" s="143"/>
      <c r="J16" s="134"/>
      <c r="K16" s="134"/>
      <c r="L16" s="146"/>
      <c r="M16" s="146"/>
      <c r="N16" s="151"/>
      <c r="O16" s="50">
        <f t="shared" si="8"/>
        <v>2650</v>
      </c>
      <c r="P16" s="53">
        <v>2650</v>
      </c>
      <c r="Q16" s="162"/>
      <c r="R16" s="51">
        <f t="shared" si="6"/>
        <v>0</v>
      </c>
      <c r="S16" s="54" t="str">
        <f t="shared" si="7"/>
        <v xml:space="preserve"> </v>
      </c>
      <c r="T16" s="134"/>
      <c r="U16" s="134"/>
    </row>
    <row r="17" spans="2:21" ht="34.9" customHeight="1" x14ac:dyDescent="0.25">
      <c r="B17" s="48">
        <v>11</v>
      </c>
      <c r="C17" s="87" t="s">
        <v>41</v>
      </c>
      <c r="D17" s="49">
        <v>1</v>
      </c>
      <c r="E17" s="63" t="s">
        <v>28</v>
      </c>
      <c r="F17" s="87" t="s">
        <v>39</v>
      </c>
      <c r="G17" s="155"/>
      <c r="H17" s="52" t="str">
        <f t="shared" si="0"/>
        <v>ANO</v>
      </c>
      <c r="I17" s="143"/>
      <c r="J17" s="134"/>
      <c r="K17" s="134"/>
      <c r="L17" s="146"/>
      <c r="M17" s="146"/>
      <c r="N17" s="151"/>
      <c r="O17" s="50">
        <f t="shared" si="8"/>
        <v>2650</v>
      </c>
      <c r="P17" s="53">
        <v>2650</v>
      </c>
      <c r="Q17" s="162"/>
      <c r="R17" s="51">
        <f t="shared" si="6"/>
        <v>0</v>
      </c>
      <c r="S17" s="54" t="str">
        <f t="shared" si="7"/>
        <v xml:space="preserve"> </v>
      </c>
      <c r="T17" s="134"/>
      <c r="U17" s="134"/>
    </row>
    <row r="18" spans="2:21" ht="34.9" customHeight="1" x14ac:dyDescent="0.25">
      <c r="B18" s="48">
        <v>12</v>
      </c>
      <c r="C18" s="87" t="s">
        <v>42</v>
      </c>
      <c r="D18" s="49">
        <v>3</v>
      </c>
      <c r="E18" s="63" t="s">
        <v>28</v>
      </c>
      <c r="F18" s="114" t="s">
        <v>71</v>
      </c>
      <c r="G18" s="155"/>
      <c r="H18" s="52" t="str">
        <f t="shared" si="0"/>
        <v>ANO</v>
      </c>
      <c r="I18" s="143"/>
      <c r="J18" s="134"/>
      <c r="K18" s="134"/>
      <c r="L18" s="146"/>
      <c r="M18" s="146"/>
      <c r="N18" s="151"/>
      <c r="O18" s="50">
        <f t="shared" si="8"/>
        <v>7650</v>
      </c>
      <c r="P18" s="53">
        <v>2550</v>
      </c>
      <c r="Q18" s="162"/>
      <c r="R18" s="51">
        <f t="shared" ref="R18:R23" si="9">D18*Q18</f>
        <v>0</v>
      </c>
      <c r="S18" s="54" t="str">
        <f t="shared" ref="S18:S23" si="10">IF(ISNUMBER(Q18), IF(Q18&gt;P18,"NEVYHOVUJE","VYHOVUJE")," ")</f>
        <v xml:space="preserve"> </v>
      </c>
      <c r="T18" s="134"/>
      <c r="U18" s="134"/>
    </row>
    <row r="19" spans="2:21" ht="34.9" customHeight="1" x14ac:dyDescent="0.25">
      <c r="B19" s="48">
        <v>13</v>
      </c>
      <c r="C19" s="87" t="s">
        <v>43</v>
      </c>
      <c r="D19" s="49">
        <v>2</v>
      </c>
      <c r="E19" s="63" t="s">
        <v>28</v>
      </c>
      <c r="F19" s="114" t="s">
        <v>72</v>
      </c>
      <c r="G19" s="155"/>
      <c r="H19" s="52" t="str">
        <f t="shared" si="0"/>
        <v>ANO</v>
      </c>
      <c r="I19" s="143"/>
      <c r="J19" s="134"/>
      <c r="K19" s="134"/>
      <c r="L19" s="146"/>
      <c r="M19" s="146"/>
      <c r="N19" s="151"/>
      <c r="O19" s="50">
        <f t="shared" si="8"/>
        <v>4800</v>
      </c>
      <c r="P19" s="53">
        <v>2400</v>
      </c>
      <c r="Q19" s="162"/>
      <c r="R19" s="51">
        <f t="shared" si="9"/>
        <v>0</v>
      </c>
      <c r="S19" s="54" t="str">
        <f t="shared" si="10"/>
        <v xml:space="preserve"> </v>
      </c>
      <c r="T19" s="134"/>
      <c r="U19" s="134"/>
    </row>
    <row r="20" spans="2:21" ht="34.9" customHeight="1" x14ac:dyDescent="0.25">
      <c r="B20" s="48">
        <v>14</v>
      </c>
      <c r="C20" s="87" t="s">
        <v>44</v>
      </c>
      <c r="D20" s="49">
        <v>2</v>
      </c>
      <c r="E20" s="63" t="s">
        <v>28</v>
      </c>
      <c r="F20" s="114" t="s">
        <v>72</v>
      </c>
      <c r="G20" s="155"/>
      <c r="H20" s="52" t="str">
        <f t="shared" si="0"/>
        <v>ANO</v>
      </c>
      <c r="I20" s="143"/>
      <c r="J20" s="134"/>
      <c r="K20" s="134"/>
      <c r="L20" s="146"/>
      <c r="M20" s="146"/>
      <c r="N20" s="151"/>
      <c r="O20" s="50">
        <f t="shared" si="8"/>
        <v>4800</v>
      </c>
      <c r="P20" s="53">
        <v>2400</v>
      </c>
      <c r="Q20" s="162"/>
      <c r="R20" s="51">
        <f t="shared" si="9"/>
        <v>0</v>
      </c>
      <c r="S20" s="54" t="str">
        <f t="shared" si="10"/>
        <v xml:space="preserve"> </v>
      </c>
      <c r="T20" s="134"/>
      <c r="U20" s="134"/>
    </row>
    <row r="21" spans="2:21" ht="34.9" customHeight="1" thickBot="1" x14ac:dyDescent="0.3">
      <c r="B21" s="65">
        <v>15</v>
      </c>
      <c r="C21" s="88" t="s">
        <v>45</v>
      </c>
      <c r="D21" s="66">
        <v>2</v>
      </c>
      <c r="E21" s="67" t="s">
        <v>28</v>
      </c>
      <c r="F21" s="115" t="s">
        <v>72</v>
      </c>
      <c r="G21" s="156"/>
      <c r="H21" s="68" t="str">
        <f t="shared" si="0"/>
        <v>ANO</v>
      </c>
      <c r="I21" s="144"/>
      <c r="J21" s="135"/>
      <c r="K21" s="135"/>
      <c r="L21" s="147"/>
      <c r="M21" s="147"/>
      <c r="N21" s="152"/>
      <c r="O21" s="69">
        <f t="shared" si="8"/>
        <v>4800</v>
      </c>
      <c r="P21" s="70">
        <v>2400</v>
      </c>
      <c r="Q21" s="163"/>
      <c r="R21" s="71">
        <f t="shared" si="9"/>
        <v>0</v>
      </c>
      <c r="S21" s="72" t="str">
        <f t="shared" si="10"/>
        <v xml:space="preserve"> </v>
      </c>
      <c r="T21" s="135"/>
      <c r="U21" s="135"/>
    </row>
    <row r="22" spans="2:21" ht="70.5" customHeight="1" thickBot="1" x14ac:dyDescent="0.3">
      <c r="B22" s="73">
        <v>16</v>
      </c>
      <c r="C22" s="117" t="s">
        <v>46</v>
      </c>
      <c r="D22" s="74">
        <v>2</v>
      </c>
      <c r="E22" s="120" t="s">
        <v>28</v>
      </c>
      <c r="F22" s="117" t="s">
        <v>73</v>
      </c>
      <c r="G22" s="158"/>
      <c r="H22" s="99" t="str">
        <f t="shared" si="0"/>
        <v>NE</v>
      </c>
      <c r="I22" s="121" t="s">
        <v>29</v>
      </c>
      <c r="J22" s="120" t="s">
        <v>30</v>
      </c>
      <c r="K22" s="89"/>
      <c r="L22" s="121" t="s">
        <v>57</v>
      </c>
      <c r="M22" s="121" t="s">
        <v>58</v>
      </c>
      <c r="N22" s="119">
        <v>14</v>
      </c>
      <c r="O22" s="100">
        <f t="shared" si="8"/>
        <v>3000</v>
      </c>
      <c r="P22" s="75">
        <v>1500</v>
      </c>
      <c r="Q22" s="165"/>
      <c r="R22" s="101">
        <f t="shared" si="9"/>
        <v>0</v>
      </c>
      <c r="S22" s="102" t="str">
        <f t="shared" si="10"/>
        <v xml:space="preserve"> </v>
      </c>
      <c r="T22" s="120"/>
      <c r="U22" s="120" t="s">
        <v>13</v>
      </c>
    </row>
    <row r="23" spans="2:21" ht="87.75" customHeight="1" thickBot="1" x14ac:dyDescent="0.3">
      <c r="B23" s="76">
        <v>17</v>
      </c>
      <c r="C23" s="118" t="s">
        <v>47</v>
      </c>
      <c r="D23" s="77">
        <v>1</v>
      </c>
      <c r="E23" s="78" t="s">
        <v>28</v>
      </c>
      <c r="F23" s="124" t="s">
        <v>75</v>
      </c>
      <c r="G23" s="159"/>
      <c r="H23" s="79" t="str">
        <f t="shared" si="0"/>
        <v>ANO</v>
      </c>
      <c r="I23" s="111" t="s">
        <v>29</v>
      </c>
      <c r="J23" s="78" t="s">
        <v>31</v>
      </c>
      <c r="K23" s="78" t="s">
        <v>49</v>
      </c>
      <c r="L23" s="111" t="s">
        <v>59</v>
      </c>
      <c r="M23" s="111" t="s">
        <v>60</v>
      </c>
      <c r="N23" s="80">
        <v>14</v>
      </c>
      <c r="O23" s="81">
        <f t="shared" si="8"/>
        <v>2100</v>
      </c>
      <c r="P23" s="82">
        <v>2100</v>
      </c>
      <c r="Q23" s="166"/>
      <c r="R23" s="83">
        <f t="shared" si="9"/>
        <v>0</v>
      </c>
      <c r="S23" s="84" t="str">
        <f t="shared" si="10"/>
        <v xml:space="preserve"> </v>
      </c>
      <c r="T23" s="78"/>
      <c r="U23" s="78" t="s">
        <v>10</v>
      </c>
    </row>
    <row r="24" spans="2:21" ht="93.75" customHeight="1" thickBot="1" x14ac:dyDescent="0.3">
      <c r="B24" s="103">
        <v>18</v>
      </c>
      <c r="C24" s="104" t="s">
        <v>48</v>
      </c>
      <c r="D24" s="105">
        <v>1</v>
      </c>
      <c r="E24" s="64" t="s">
        <v>28</v>
      </c>
      <c r="F24" s="125" t="s">
        <v>76</v>
      </c>
      <c r="G24" s="160"/>
      <c r="H24" s="106" t="str">
        <f t="shared" si="0"/>
        <v>ANO</v>
      </c>
      <c r="I24" s="112" t="s">
        <v>29</v>
      </c>
      <c r="J24" s="64" t="s">
        <v>31</v>
      </c>
      <c r="K24" s="64" t="s">
        <v>50</v>
      </c>
      <c r="L24" s="112" t="s">
        <v>59</v>
      </c>
      <c r="M24" s="112" t="s">
        <v>60</v>
      </c>
      <c r="N24" s="85">
        <v>30</v>
      </c>
      <c r="O24" s="107">
        <f>D24*P24</f>
        <v>4400</v>
      </c>
      <c r="P24" s="108">
        <v>4400</v>
      </c>
      <c r="Q24" s="167"/>
      <c r="R24" s="109">
        <f>D24*Q24</f>
        <v>0</v>
      </c>
      <c r="S24" s="110" t="str">
        <f t="shared" ref="S24" si="11">IF(ISNUMBER(Q24), IF(Q24&gt;P24,"NEVYHOVUJE","VYHOVUJE")," ")</f>
        <v xml:space="preserve"> </v>
      </c>
      <c r="T24" s="64"/>
      <c r="U24" s="64" t="s">
        <v>10</v>
      </c>
    </row>
    <row r="25" spans="2:21" ht="13.5" customHeight="1" thickTop="1" thickBot="1" x14ac:dyDescent="0.3">
      <c r="C25" s="5"/>
      <c r="D25" s="5"/>
      <c r="E25" s="5"/>
      <c r="F25" s="5"/>
      <c r="G25" s="5"/>
      <c r="H25" s="5"/>
      <c r="I25" s="5"/>
      <c r="J25" s="5"/>
      <c r="N25" s="5"/>
      <c r="O25" s="5"/>
      <c r="R25" s="47"/>
    </row>
    <row r="26" spans="2:21" ht="60.75" customHeight="1" thickTop="1" thickBot="1" x14ac:dyDescent="0.3">
      <c r="B26" s="128" t="s">
        <v>15</v>
      </c>
      <c r="C26" s="129"/>
      <c r="D26" s="129"/>
      <c r="E26" s="129"/>
      <c r="F26" s="129"/>
      <c r="G26" s="129"/>
      <c r="H26" s="122"/>
      <c r="I26" s="27"/>
      <c r="J26" s="27"/>
      <c r="K26" s="27"/>
      <c r="L26" s="12"/>
      <c r="M26" s="12"/>
      <c r="N26" s="28"/>
      <c r="O26" s="28"/>
      <c r="P26" s="29" t="s">
        <v>11</v>
      </c>
      <c r="Q26" s="130" t="s">
        <v>12</v>
      </c>
      <c r="R26" s="131"/>
      <c r="S26" s="132"/>
      <c r="T26" s="22"/>
      <c r="U26" s="30"/>
    </row>
    <row r="27" spans="2:21" ht="33" customHeight="1" thickTop="1" thickBot="1" x14ac:dyDescent="0.3">
      <c r="B27" s="137" t="s">
        <v>16</v>
      </c>
      <c r="C27" s="138"/>
      <c r="D27" s="138"/>
      <c r="E27" s="138"/>
      <c r="F27" s="138"/>
      <c r="G27" s="138"/>
      <c r="H27" s="37"/>
      <c r="I27" s="31"/>
      <c r="L27" s="10"/>
      <c r="M27" s="10"/>
      <c r="N27" s="32"/>
      <c r="O27" s="32"/>
      <c r="P27" s="33">
        <f>SUM(O7:O24)</f>
        <v>64928</v>
      </c>
      <c r="Q27" s="139">
        <f>SUM(R7:R24)</f>
        <v>0</v>
      </c>
      <c r="R27" s="140"/>
      <c r="S27" s="141"/>
    </row>
    <row r="28" spans="2:21" ht="14.25" customHeight="1" thickTop="1" x14ac:dyDescent="0.25"/>
    <row r="29" spans="2:21" ht="14.25" customHeight="1" x14ac:dyDescent="0.25">
      <c r="B29" s="40"/>
    </row>
    <row r="30" spans="2:21" ht="14.25" customHeight="1" x14ac:dyDescent="0.25">
      <c r="B30" s="41"/>
      <c r="C30" s="40"/>
    </row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</sheetData>
  <sheetProtection algorithmName="SHA-512" hashValue="y3BLGrDpR53s9sRhWC+SbJA87y+9mWsspz8Ebm88keJXR+lwx/9oxcaOp7qd9Ct4PBR8dOhfKcOqWehtMg7reA==" saltValue="6MkUqelKBCvNl8OQBZw4qA==" spinCount="100000" sheet="1" objects="1" scenarios="1"/>
  <mergeCells count="29">
    <mergeCell ref="B27:G27"/>
    <mergeCell ref="Q27:S27"/>
    <mergeCell ref="I7:I9"/>
    <mergeCell ref="I10:I13"/>
    <mergeCell ref="I14:I21"/>
    <mergeCell ref="J7:J9"/>
    <mergeCell ref="J10:J13"/>
    <mergeCell ref="J14:J21"/>
    <mergeCell ref="K14:K21"/>
    <mergeCell ref="K10:K13"/>
    <mergeCell ref="K7:K9"/>
    <mergeCell ref="L14:L21"/>
    <mergeCell ref="M14:M21"/>
    <mergeCell ref="L10:L13"/>
    <mergeCell ref="M10:M13"/>
    <mergeCell ref="L7:L9"/>
    <mergeCell ref="B1:C1"/>
    <mergeCell ref="B26:G26"/>
    <mergeCell ref="Q26:S26"/>
    <mergeCell ref="U7:U9"/>
    <mergeCell ref="U10:U13"/>
    <mergeCell ref="U14:U21"/>
    <mergeCell ref="M7:M9"/>
    <mergeCell ref="N7:N9"/>
    <mergeCell ref="N10:N13"/>
    <mergeCell ref="N14:N21"/>
    <mergeCell ref="T7:T9"/>
    <mergeCell ref="T10:T13"/>
    <mergeCell ref="T14:T21"/>
  </mergeCells>
  <conditionalFormatting sqref="B7:B24 D7:D24">
    <cfRule type="containsBlanks" dxfId="12" priority="53">
      <formula>LEN(TRIM(B7))=0</formula>
    </cfRule>
  </conditionalFormatting>
  <conditionalFormatting sqref="B7:B24">
    <cfRule type="cellIs" dxfId="11" priority="48" operator="greaterThanOrEqual">
      <formula>1</formula>
    </cfRule>
  </conditionalFormatting>
  <conditionalFormatting sqref="S7:S24">
    <cfRule type="cellIs" dxfId="10" priority="45" operator="equal">
      <formula>"VYHOVUJE"</formula>
    </cfRule>
  </conditionalFormatting>
  <conditionalFormatting sqref="S7:S24">
    <cfRule type="cellIs" dxfId="9" priority="44" operator="equal">
      <formula>"NEVYHOVUJE"</formula>
    </cfRule>
  </conditionalFormatting>
  <conditionalFormatting sqref="G7:G24 Q7:Q24">
    <cfRule type="containsBlanks" dxfId="8" priority="25">
      <formula>LEN(TRIM(G7))=0</formula>
    </cfRule>
  </conditionalFormatting>
  <conditionalFormatting sqref="G7:G24 Q7:Q24">
    <cfRule type="notContainsBlanks" dxfId="7" priority="23">
      <formula>LEN(TRIM(G7))&gt;0</formula>
    </cfRule>
  </conditionalFormatting>
  <conditionalFormatting sqref="G7:G24 Q7:Q24">
    <cfRule type="notContainsBlanks" dxfId="6" priority="22">
      <formula>LEN(TRIM(G7))&gt;0</formula>
    </cfRule>
  </conditionalFormatting>
  <conditionalFormatting sqref="G7:G24">
    <cfRule type="notContainsBlanks" dxfId="5" priority="21">
      <formula>LEN(TRIM(G7))&gt;0</formula>
    </cfRule>
  </conditionalFormatting>
  <conditionalFormatting sqref="H7:H24">
    <cfRule type="containsBlanks" dxfId="4" priority="54">
      <formula>LEN(TRIM(H7))=0</formula>
    </cfRule>
  </conditionalFormatting>
  <conditionalFormatting sqref="H7:H24">
    <cfRule type="notContainsBlanks" dxfId="3" priority="56">
      <formula>LEN(TRIM(H7))&gt;0</formula>
    </cfRule>
  </conditionalFormatting>
  <conditionalFormatting sqref="H7:H11">
    <cfRule type="containsText" dxfId="2" priority="3" operator="containsText" text="ANO">
      <formula>NOT(ISERROR(SEARCH("ANO",H7)))</formula>
    </cfRule>
  </conditionalFormatting>
  <conditionalFormatting sqref="H12:H24">
    <cfRule type="containsText" dxfId="1" priority="2" operator="containsText" text="ANO">
      <formula>NOT(ISERROR(SEARCH("ANO",H12)))</formula>
    </cfRule>
  </conditionalFormatting>
  <conditionalFormatting sqref="H7:H11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E7:E24" xr:uid="{00000000-0002-0000-0000-000000000000}">
      <formula1>"ks,bal,sada,"</formula1>
    </dataValidation>
    <dataValidation type="list" showInputMessage="1" showErrorMessage="1" sqref="J7 H7:H24" xr:uid="{00000000-0002-0000-0000-000001000000}">
      <formula1>"ANO,NE"</formula1>
    </dataValidation>
    <dataValidation type="list" allowBlank="1" showInputMessage="1" showErrorMessage="1" sqref="J10 J14 J22 J23 J24" xr:uid="{4CBC465A-029E-4F4C-AB4F-59B19AAF49DC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3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U10 U14 U23 U24 U22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2021-05-24T11:47:01Z</cp:lastPrinted>
  <dcterms:created xsi:type="dcterms:W3CDTF">2014-03-05T12:43:32Z</dcterms:created>
  <dcterms:modified xsi:type="dcterms:W3CDTF">2021-07-19T08:44:14Z</dcterms:modified>
</cp:coreProperties>
</file>