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76\1 výzva\"/>
    </mc:Choice>
  </mc:AlternateContent>
  <xr:revisionPtr revIDLastSave="0" documentId="13_ncr:1_{2F68B6FE-1CE8-4AB4-8110-A22269734044}" xr6:coauthVersionLast="36" xr6:coauthVersionMax="47" xr10:uidLastSave="{00000000-0000-0000-0000-000000000000}"/>
  <bookViews>
    <workbookView xWindow="0" yWindow="0" windowWidth="23040" windowHeight="8196" xr2:uid="{00000000-000D-0000-FFFF-FFFF00000000}"/>
  </bookViews>
  <sheets>
    <sheet name="Výpočetní technika" sheetId="1" r:id="rId1"/>
  </sheets>
  <definedNames>
    <definedName name="_xlnm.Print_Area" localSheetId="0">'Výpočetní technika'!$B$1:$T$23</definedName>
  </definedNames>
  <calcPr calcId="191029"/>
</workbook>
</file>

<file path=xl/calcChain.xml><?xml version="1.0" encoding="utf-8"?>
<calcChain xmlns="http://schemas.openxmlformats.org/spreadsheetml/2006/main">
  <c r="T9" i="1" l="1"/>
  <c r="S10" i="1"/>
  <c r="S11" i="1"/>
  <c r="T12" i="1"/>
  <c r="S8" i="1"/>
  <c r="T8" i="1"/>
  <c r="S9" i="1"/>
  <c r="T11" i="1"/>
  <c r="S12" i="1"/>
  <c r="S13" i="1"/>
  <c r="T13" i="1"/>
  <c r="T10" i="1" l="1"/>
  <c r="P9" i="1"/>
  <c r="P10" i="1"/>
  <c r="P11" i="1"/>
  <c r="P12" i="1"/>
  <c r="P13" i="1"/>
  <c r="S14" i="1" l="1"/>
  <c r="T14" i="1"/>
  <c r="P14" i="1"/>
  <c r="P8" i="1" l="1"/>
  <c r="P7" i="1" l="1"/>
  <c r="Q17" i="1" s="1"/>
  <c r="S7" i="1" l="1"/>
  <c r="R17" i="1" s="1"/>
  <c r="T7" i="1"/>
</calcChain>
</file>

<file path=xl/sharedStrings.xml><?xml version="1.0" encoding="utf-8"?>
<sst xmlns="http://schemas.openxmlformats.org/spreadsheetml/2006/main" count="66" uniqueCount="56">
  <si>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</si>
  <si>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</si>
  <si>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</si>
  <si>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</si>
  <si>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</si>
  <si>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</si>
  <si>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</si>
  <si>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</si>
  <si>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</si>
  <si>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</si>
  <si>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</si>
  <si>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</si>
  <si>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</si>
  <si>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</si>
  <si>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</si>
  <si>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</si>
  <si>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</si>
  <si>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</si>
  <si>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</si>
  <si>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</si>
  <si>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</si>
  <si>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</si>
  <si>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</si>
  <si>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</si>
  <si>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</si>
  <si>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</si>
  <si>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</si>
  <si>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</si>
  <si>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</si>
  <si>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</si>
  <si>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</si>
  <si>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</si>
  <si>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</si>
  <si>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</si>
  <si>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</si>
  <si>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Notebook 14"</t>
  </si>
  <si>
    <t xml:space="preserve">Příloha č. 2 Kupní smlouvy - technická specifikace
Výpočetní technika (III.) 076 - 2021 </t>
  </si>
  <si>
    <t>USB C hub</t>
  </si>
  <si>
    <t>1TB HDD</t>
  </si>
  <si>
    <t>Flashdisk</t>
  </si>
  <si>
    <t>Záruka na zboží min. 24 měsíců.</t>
  </si>
  <si>
    <t>PhDr. Petr Simbartl, Ph.D.,
Tel.: 37763 3712,
E-mail: simbartl@fzs.zcu.cz</t>
  </si>
  <si>
    <t>Husova 11,
301 00 Plzeň,
Fakulta zdravotnických studií - Děkanát,
místnost HJ 206</t>
  </si>
  <si>
    <t>Stolní PC</t>
  </si>
  <si>
    <t>Provedení mini PC.
Výkon procesoru v Passmark CPU více než 10 700 bodů, minimálně 6 jader.
Operační paměť minimálně  DDR4 16 GB.
SSD disk o kapacitě minimálně 512GB SSD, připojení M.2 NVMe.
Integrovaná wifi (standard AX) karta s Bluetooh minimálně 5.x.
Grafická karta integrovaná v CPU.
Síťová karta 1 Gb/s Ethernet s podporou PXE s výstupem (konektorem) přímo na těle PC.
Minimálně 9x USB port (alespoň 4x USB 3.x, 4x USB 2.0, 1x USB-C).
1x kombinovaný konektor sluchátek/mikrofonu.
Minimálně 2x displayPort 1.4.
Minimálně 1x HDMI 1.4.
Minimálně 2x slot na RAM.
Interní reproduktor.
Operační systém Windows 64-bit (Windows 10 Pro) - OS Windows požadujeme z důvodu kompatibility s interními aplikacemi ZČU (Stag, Magion,...).
Existence ovladačů použitého HW ve Windows 10 a vyšší verze Windows.
Bez optické mechaniky.
Podpora prostřednictvím internetu musí umožňovat stahování ovladačů a manuálu z internetu adresně pro konkrétní zadaný typ (sériové číslo) zařízení.
Skříň nesmí být plombovaná.
Hmotnost PC maximálně 1,3kg.
Záruka na zboží min. 48 měsíců, NBD on site.</t>
  </si>
  <si>
    <t>Záruka na zboží min. 48 měsíců, servis NBD on site.</t>
  </si>
  <si>
    <t>Vstupní rozhraní USB-C.
Výstupní rozhraní minimálně: LAN (RJ45), HDMI, 2x USB 3.0, 1x USB C nebo USB.</t>
  </si>
  <si>
    <t>Bluetooth klávesnice a myš</t>
  </si>
  <si>
    <t>Klávesnice a myš.
Připojení bluetooth 3.0  nebo vyšší.
Není tak nutné používat přijímač do USB.</t>
  </si>
  <si>
    <t>Externí HDD 1TB přenosný.
Externí pevný disk formátu 2,5".
USB 3.1 rozhraní pro připojení k počítači.</t>
  </si>
  <si>
    <t>Kapacita min. 64 GB.
Teoretická rychlost zápisu min. 50 MB/s.</t>
  </si>
  <si>
    <t>Monitor 23,8" - 24"</t>
  </si>
  <si>
    <t>Velikost obrazovky 23,8" - 24" možné i větší.
Rozlišení min. 1920 x 1080 @ 60Hz.
Poměr stran 16:9.
Doba reakce max. 5 ms.
Jas min. 250 cd/m2.
Kontrastní poměr min. 1000:1.
1x HDMI a 1xDP.
Součástí je 1x kabel DP nebo HDMI min. 1m.</t>
  </si>
  <si>
    <t>Zámek k počítači</t>
  </si>
  <si>
    <t>Kabelový zámek na klíč pro notebooky, kompatibilní se slotem Kensington Security Slot.
Rychlá instalace přes smyčku.</t>
  </si>
  <si>
    <r>
      <t xml:space="preserve">Provedení notebooku klasické.
Výkon procesoru v Passmark CPU více než 10 000 bodů, minimálně 4 jádra.
Operační paměť minimálně DDR4 16 GB.
SSD disk o kapacitě minimálně 512GB SSD, připojení M.2 NVMe.
Integrovaná wifi (standard AX) karta s Bluetooth minimálně 5.x.
Display IPS 14", LED podsvícení, FullHD s rozližením min. 1920x1080, jas minimálně 250 nits.
Grafická karta integrovaná v CPU.
Síťová karta 1 Gb/s Ethernet s podporou PXE s výstupem (konektorem) přímo na těle notebooku.
Minimálně 3x USB port (alespoň 2x USB 3.x, 1x USB-C).
Lze nabíjet přes USB-C.
Operační systém Windows 64-bit (Windows 10 Home nebo vyšší verze) - OS Windows požadujeme z důvodu kompatibility s interními aplikacemi ZČU (Stag, Magion,...).
Existence ovladačů použitého HW ve Windows 10 a vyšší verze Windows. 
Čtečka paměťových karet.
Čtečka otisků prstů.
Hmotnost notebooku maximálně 1,4kg.
CZ Klávesnice, podsvícená klávesnice.
Webová kamera v těle notebooku (minimální rozlišení 720p).
Bez optické mechaniky.
</t>
    </r>
    <r>
      <rPr>
        <sz val="11"/>
        <rFont val="Calibri"/>
        <family val="2"/>
        <charset val="238"/>
        <scheme val="minor"/>
      </rPr>
      <t>Notebook musí obsahovat digitální grafický výstup (HDMI).
Záruka na zboží 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</si>
</sst>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/>
    <xf numFmtId="0" fontId="4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3" fontId="0" fillId="7" borderId="15" xfId="0" applyNumberForma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left" vertical="center" wrapText="1" indent="1"/>
      <protection locked="0"/>
    </xf>
    <xf numFmtId="0" fontId="10" fillId="4" borderId="16" xfId="0" applyFont="1" applyFill="1" applyBorder="1" applyAlignment="1" applyProtection="1">
      <alignment horizontal="left" vertical="center" wrapText="1" indent="1"/>
      <protection locked="0"/>
    </xf>
    <xf numFmtId="0" fontId="10" fillId="4" borderId="18" xfId="0" applyFont="1" applyFill="1" applyBorder="1" applyAlignment="1" applyProtection="1">
      <alignment horizontal="left" vertical="center" wrapText="1" indent="1"/>
      <protection locked="0"/>
    </xf>
    <xf numFmtId="164" fontId="10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91440</xdr:colOff>
      <xdr:row>73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91440</xdr:colOff>
      <xdr:row>82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131788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79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47960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9407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131789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157323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A8" zoomScale="43" zoomScaleNormal="43" workbookViewId="0">
      <selection activeCell="J16" sqref="J16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3.88671875" style="1" customWidth="1"/>
    <col min="4" max="4" width="12.33203125" style="2" customWidth="1"/>
    <col min="5" max="5" width="10.5546875" style="3" customWidth="1"/>
    <col min="6" max="6" width="120.441406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33203125" style="5" hidden="1" customWidth="1"/>
    <col min="12" max="12" width="33" style="5" customWidth="1"/>
    <col min="13" max="13" width="30.109375" style="5" customWidth="1"/>
    <col min="14" max="14" width="40.5546875" style="4" customWidth="1"/>
    <col min="15" max="15" width="31.3320312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7.88671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96" t="s">
        <v>36</v>
      </c>
      <c r="C1" s="97"/>
      <c r="D1" s="9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4"/>
      <c r="E3" s="74"/>
      <c r="F3" s="7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4"/>
      <c r="E4" s="74"/>
      <c r="F4" s="74"/>
      <c r="G4" s="74"/>
      <c r="H4" s="7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94" t="s">
        <v>2</v>
      </c>
      <c r="H5" s="95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5" t="s">
        <v>26</v>
      </c>
      <c r="H6" s="46" t="s">
        <v>30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41" t="s">
        <v>27</v>
      </c>
      <c r="P6" s="41" t="s">
        <v>23</v>
      </c>
      <c r="Q6" s="39" t="s">
        <v>5</v>
      </c>
      <c r="R6" s="43" t="s">
        <v>6</v>
      </c>
      <c r="S6" s="75" t="s">
        <v>7</v>
      </c>
      <c r="T6" s="44" t="s">
        <v>8</v>
      </c>
      <c r="U6" s="41" t="s">
        <v>24</v>
      </c>
      <c r="V6" s="41" t="s">
        <v>25</v>
      </c>
    </row>
    <row r="7" spans="1:22" ht="351.75" customHeight="1" thickTop="1" x14ac:dyDescent="0.3">
      <c r="A7" s="20"/>
      <c r="B7" s="79">
        <v>1</v>
      </c>
      <c r="C7" s="48" t="s">
        <v>35</v>
      </c>
      <c r="D7" s="49">
        <v>1</v>
      </c>
      <c r="E7" s="76" t="s">
        <v>33</v>
      </c>
      <c r="F7" s="67" t="s">
        <v>55</v>
      </c>
      <c r="G7" s="118"/>
      <c r="H7" s="118"/>
      <c r="I7" s="106" t="s">
        <v>28</v>
      </c>
      <c r="J7" s="109" t="s">
        <v>29</v>
      </c>
      <c r="K7" s="109"/>
      <c r="L7" s="70" t="s">
        <v>40</v>
      </c>
      <c r="M7" s="112" t="s">
        <v>41</v>
      </c>
      <c r="N7" s="112" t="s">
        <v>42</v>
      </c>
      <c r="O7" s="81">
        <v>30</v>
      </c>
      <c r="P7" s="50">
        <f>D7*Q7</f>
        <v>16000</v>
      </c>
      <c r="Q7" s="51">
        <v>16000</v>
      </c>
      <c r="R7" s="121"/>
      <c r="S7" s="71">
        <f>D7*R7</f>
        <v>0</v>
      </c>
      <c r="T7" s="72" t="str">
        <f t="shared" ref="T7" si="0">IF(ISNUMBER(R7), IF(R7&gt;Q7,"NEVYHOVUJE","VYHOVUJE")," ")</f>
        <v xml:space="preserve"> </v>
      </c>
      <c r="U7" s="83"/>
      <c r="V7" s="76" t="s">
        <v>11</v>
      </c>
    </row>
    <row r="8" spans="1:22" ht="358.5" customHeight="1" x14ac:dyDescent="0.3">
      <c r="A8" s="20"/>
      <c r="B8" s="80">
        <v>2</v>
      </c>
      <c r="C8" s="53" t="s">
        <v>43</v>
      </c>
      <c r="D8" s="54">
        <v>2</v>
      </c>
      <c r="E8" s="77" t="s">
        <v>33</v>
      </c>
      <c r="F8" s="68" t="s">
        <v>44</v>
      </c>
      <c r="G8" s="119"/>
      <c r="H8" s="119"/>
      <c r="I8" s="107"/>
      <c r="J8" s="110"/>
      <c r="K8" s="110"/>
      <c r="L8" s="66" t="s">
        <v>45</v>
      </c>
      <c r="M8" s="113"/>
      <c r="N8" s="113"/>
      <c r="O8" s="82">
        <v>120</v>
      </c>
      <c r="P8" s="55">
        <f>D8*Q8</f>
        <v>34000</v>
      </c>
      <c r="Q8" s="56">
        <v>17000</v>
      </c>
      <c r="R8" s="122"/>
      <c r="S8" s="57">
        <f>D8*R8</f>
        <v>0</v>
      </c>
      <c r="T8" s="58" t="str">
        <f t="shared" ref="T8:T13" si="1">IF(ISNUMBER(R8), IF(R8&gt;Q8,"NEVYHOVUJE","VYHOVUJE")," ")</f>
        <v xml:space="preserve"> </v>
      </c>
      <c r="U8" s="84"/>
      <c r="V8" s="77" t="s">
        <v>12</v>
      </c>
    </row>
    <row r="9" spans="1:22" ht="57" customHeight="1" x14ac:dyDescent="0.3">
      <c r="A9" s="20"/>
      <c r="B9" s="52">
        <v>3</v>
      </c>
      <c r="C9" s="53" t="s">
        <v>37</v>
      </c>
      <c r="D9" s="54">
        <v>1</v>
      </c>
      <c r="E9" s="77" t="s">
        <v>33</v>
      </c>
      <c r="F9" s="68" t="s">
        <v>46</v>
      </c>
      <c r="G9" s="119"/>
      <c r="H9" s="88"/>
      <c r="I9" s="107"/>
      <c r="J9" s="110"/>
      <c r="K9" s="110"/>
      <c r="L9" s="115" t="s">
        <v>40</v>
      </c>
      <c r="M9" s="113"/>
      <c r="N9" s="113"/>
      <c r="O9" s="91">
        <v>21</v>
      </c>
      <c r="P9" s="55">
        <f>D9*Q9</f>
        <v>800</v>
      </c>
      <c r="Q9" s="56">
        <v>800</v>
      </c>
      <c r="R9" s="122"/>
      <c r="S9" s="57">
        <f>D9*R9</f>
        <v>0</v>
      </c>
      <c r="T9" s="58" t="str">
        <f t="shared" si="1"/>
        <v xml:space="preserve"> </v>
      </c>
      <c r="U9" s="84"/>
      <c r="V9" s="86" t="s">
        <v>14</v>
      </c>
    </row>
    <row r="10" spans="1:22" ht="74.25" customHeight="1" x14ac:dyDescent="0.3">
      <c r="A10" s="20"/>
      <c r="B10" s="52">
        <v>4</v>
      </c>
      <c r="C10" s="53" t="s">
        <v>47</v>
      </c>
      <c r="D10" s="54">
        <v>1</v>
      </c>
      <c r="E10" s="77" t="s">
        <v>33</v>
      </c>
      <c r="F10" s="68" t="s">
        <v>48</v>
      </c>
      <c r="G10" s="119"/>
      <c r="H10" s="89"/>
      <c r="I10" s="107"/>
      <c r="J10" s="110"/>
      <c r="K10" s="110"/>
      <c r="L10" s="116"/>
      <c r="M10" s="113"/>
      <c r="N10" s="113"/>
      <c r="O10" s="92"/>
      <c r="P10" s="55">
        <f>D10*Q10</f>
        <v>500</v>
      </c>
      <c r="Q10" s="56">
        <v>500</v>
      </c>
      <c r="R10" s="122"/>
      <c r="S10" s="57">
        <f>D10*R10</f>
        <v>0</v>
      </c>
      <c r="T10" s="58" t="str">
        <f t="shared" si="1"/>
        <v xml:space="preserve"> </v>
      </c>
      <c r="U10" s="84"/>
      <c r="V10" s="84"/>
    </row>
    <row r="11" spans="1:22" ht="64.5" customHeight="1" x14ac:dyDescent="0.3">
      <c r="A11" s="20"/>
      <c r="B11" s="52">
        <v>5</v>
      </c>
      <c r="C11" s="53" t="s">
        <v>38</v>
      </c>
      <c r="D11" s="54">
        <v>1</v>
      </c>
      <c r="E11" s="77" t="s">
        <v>33</v>
      </c>
      <c r="F11" s="68" t="s">
        <v>49</v>
      </c>
      <c r="G11" s="119"/>
      <c r="H11" s="89"/>
      <c r="I11" s="107"/>
      <c r="J11" s="110"/>
      <c r="K11" s="110"/>
      <c r="L11" s="116"/>
      <c r="M11" s="113"/>
      <c r="N11" s="113"/>
      <c r="O11" s="92"/>
      <c r="P11" s="55">
        <f>D11*Q11</f>
        <v>1200</v>
      </c>
      <c r="Q11" s="56">
        <v>1200</v>
      </c>
      <c r="R11" s="122"/>
      <c r="S11" s="57">
        <f>D11*R11</f>
        <v>0</v>
      </c>
      <c r="T11" s="58" t="str">
        <f t="shared" si="1"/>
        <v xml:space="preserve"> </v>
      </c>
      <c r="U11" s="84"/>
      <c r="V11" s="84"/>
    </row>
    <row r="12" spans="1:22" ht="41.25" customHeight="1" x14ac:dyDescent="0.3">
      <c r="A12" s="20"/>
      <c r="B12" s="52">
        <v>6</v>
      </c>
      <c r="C12" s="53" t="s">
        <v>39</v>
      </c>
      <c r="D12" s="54">
        <v>2</v>
      </c>
      <c r="E12" s="77" t="s">
        <v>33</v>
      </c>
      <c r="F12" s="68" t="s">
        <v>50</v>
      </c>
      <c r="G12" s="119"/>
      <c r="H12" s="90"/>
      <c r="I12" s="107"/>
      <c r="J12" s="110"/>
      <c r="K12" s="110"/>
      <c r="L12" s="116"/>
      <c r="M12" s="113"/>
      <c r="N12" s="113"/>
      <c r="O12" s="92"/>
      <c r="P12" s="55">
        <f>D12*Q12</f>
        <v>1000</v>
      </c>
      <c r="Q12" s="56">
        <v>500</v>
      </c>
      <c r="R12" s="122"/>
      <c r="S12" s="57">
        <f>D12*R12</f>
        <v>0</v>
      </c>
      <c r="T12" s="58" t="str">
        <f t="shared" si="1"/>
        <v xml:space="preserve"> </v>
      </c>
      <c r="U12" s="84"/>
      <c r="V12" s="87"/>
    </row>
    <row r="13" spans="1:22" ht="147.75" customHeight="1" x14ac:dyDescent="0.3">
      <c r="A13" s="20"/>
      <c r="B13" s="52">
        <v>7</v>
      </c>
      <c r="C13" s="53" t="s">
        <v>51</v>
      </c>
      <c r="D13" s="54">
        <v>1</v>
      </c>
      <c r="E13" s="77" t="s">
        <v>33</v>
      </c>
      <c r="F13" s="68" t="s">
        <v>52</v>
      </c>
      <c r="G13" s="119"/>
      <c r="H13" s="119"/>
      <c r="I13" s="107"/>
      <c r="J13" s="110"/>
      <c r="K13" s="110"/>
      <c r="L13" s="116"/>
      <c r="M13" s="113"/>
      <c r="N13" s="113"/>
      <c r="O13" s="92"/>
      <c r="P13" s="55">
        <f>D13*Q13</f>
        <v>3100</v>
      </c>
      <c r="Q13" s="56">
        <v>3100</v>
      </c>
      <c r="R13" s="122"/>
      <c r="S13" s="57">
        <f>D13*R13</f>
        <v>0</v>
      </c>
      <c r="T13" s="58" t="str">
        <f t="shared" si="1"/>
        <v xml:space="preserve"> </v>
      </c>
      <c r="U13" s="84"/>
      <c r="V13" s="77" t="s">
        <v>13</v>
      </c>
    </row>
    <row r="14" spans="1:22" ht="68.25" customHeight="1" thickBot="1" x14ac:dyDescent="0.35">
      <c r="A14" s="20"/>
      <c r="B14" s="59">
        <v>8</v>
      </c>
      <c r="C14" s="60" t="s">
        <v>53</v>
      </c>
      <c r="D14" s="61">
        <v>3</v>
      </c>
      <c r="E14" s="78" t="s">
        <v>33</v>
      </c>
      <c r="F14" s="69" t="s">
        <v>54</v>
      </c>
      <c r="G14" s="120"/>
      <c r="H14" s="73"/>
      <c r="I14" s="108"/>
      <c r="J14" s="111"/>
      <c r="K14" s="111"/>
      <c r="L14" s="117"/>
      <c r="M14" s="114"/>
      <c r="N14" s="114"/>
      <c r="O14" s="93"/>
      <c r="P14" s="62">
        <f>D14*Q14</f>
        <v>450</v>
      </c>
      <c r="Q14" s="63">
        <v>150</v>
      </c>
      <c r="R14" s="123"/>
      <c r="S14" s="64">
        <f>D14*R14</f>
        <v>0</v>
      </c>
      <c r="T14" s="65" t="str">
        <f t="shared" ref="T14" si="2">IF(ISNUMBER(R14), IF(R14&gt;Q14,"NEVYHOVUJE","VYHOVUJE")," ")</f>
        <v xml:space="preserve"> </v>
      </c>
      <c r="U14" s="85"/>
      <c r="V14" s="78" t="s">
        <v>14</v>
      </c>
    </row>
    <row r="15" spans="1:22" ht="17.399999999999999" customHeight="1" thickTop="1" thickBot="1" x14ac:dyDescent="0.35">
      <c r="C15" s="5"/>
      <c r="D15" s="5"/>
      <c r="E15" s="5"/>
      <c r="F15" s="5"/>
      <c r="G15" s="33"/>
      <c r="H15" s="33"/>
      <c r="I15" s="5"/>
      <c r="J15" s="5"/>
      <c r="N15" s="5"/>
      <c r="O15" s="5"/>
      <c r="P15" s="5"/>
    </row>
    <row r="16" spans="1:22" ht="82.95" customHeight="1" thickTop="1" thickBot="1" x14ac:dyDescent="0.35">
      <c r="B16" s="102" t="s">
        <v>32</v>
      </c>
      <c r="C16" s="102"/>
      <c r="D16" s="102"/>
      <c r="E16" s="102"/>
      <c r="F16" s="102"/>
      <c r="G16" s="102"/>
      <c r="H16" s="102"/>
      <c r="I16" s="102"/>
      <c r="J16" s="21"/>
      <c r="K16" s="21"/>
      <c r="L16" s="7"/>
      <c r="M16" s="7"/>
      <c r="N16" s="7"/>
      <c r="O16" s="22"/>
      <c r="P16" s="22"/>
      <c r="Q16" s="23" t="s">
        <v>9</v>
      </c>
      <c r="R16" s="103" t="s">
        <v>10</v>
      </c>
      <c r="S16" s="104"/>
      <c r="T16" s="105"/>
      <c r="U16" s="24"/>
      <c r="V16" s="25"/>
    </row>
    <row r="17" spans="2:20" ht="43.2" customHeight="1" thickTop="1" thickBot="1" x14ac:dyDescent="0.35">
      <c r="B17" s="98" t="s">
        <v>31</v>
      </c>
      <c r="C17" s="98"/>
      <c r="D17" s="98"/>
      <c r="E17" s="98"/>
      <c r="F17" s="98"/>
      <c r="G17" s="98"/>
      <c r="I17" s="26"/>
      <c r="L17" s="9"/>
      <c r="M17" s="9"/>
      <c r="N17" s="9"/>
      <c r="O17" s="27"/>
      <c r="P17" s="27"/>
      <c r="Q17" s="28">
        <f>SUM(P7:P14)</f>
        <v>57050</v>
      </c>
      <c r="R17" s="99">
        <f>SUM(S7:S14)</f>
        <v>0</v>
      </c>
      <c r="S17" s="100"/>
      <c r="T17" s="101"/>
    </row>
    <row r="18" spans="2:20" ht="15" thickTop="1" x14ac:dyDescent="0.3">
      <c r="H18" s="7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20" x14ac:dyDescent="0.3">
      <c r="B19" s="47"/>
      <c r="C19" s="47"/>
      <c r="D19" s="47"/>
      <c r="E19" s="47"/>
      <c r="F19" s="47"/>
      <c r="G19" s="74"/>
      <c r="H19" s="7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0" x14ac:dyDescent="0.3">
      <c r="B20" s="47"/>
      <c r="C20" s="47"/>
      <c r="D20" s="47"/>
      <c r="E20" s="47"/>
      <c r="F20" s="47"/>
      <c r="G20" s="74"/>
      <c r="H20" s="7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0" x14ac:dyDescent="0.3">
      <c r="B21" s="47"/>
      <c r="C21" s="47"/>
      <c r="D21" s="47"/>
      <c r="E21" s="47"/>
      <c r="F21" s="47"/>
      <c r="G21" s="74"/>
      <c r="H21" s="7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0" ht="19.95" customHeight="1" x14ac:dyDescent="0.3">
      <c r="C22" s="21"/>
      <c r="D22" s="29"/>
      <c r="E22" s="21"/>
      <c r="F22" s="21"/>
      <c r="G22" s="74"/>
      <c r="H22" s="7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0" ht="19.95" customHeight="1" x14ac:dyDescent="0.3">
      <c r="H23" s="3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0" ht="19.95" customHeight="1" x14ac:dyDescent="0.3">
      <c r="C24" s="21"/>
      <c r="D24" s="29"/>
      <c r="E24" s="21"/>
      <c r="F24" s="21"/>
      <c r="G24" s="74"/>
      <c r="H24" s="7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0" ht="19.95" customHeight="1" x14ac:dyDescent="0.3">
      <c r="C25" s="21"/>
      <c r="D25" s="29"/>
      <c r="E25" s="21"/>
      <c r="F25" s="21"/>
      <c r="G25" s="74"/>
      <c r="H25" s="7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0" ht="19.95" customHeight="1" x14ac:dyDescent="0.3">
      <c r="C26" s="21"/>
      <c r="D26" s="29"/>
      <c r="E26" s="21"/>
      <c r="F26" s="21"/>
      <c r="G26" s="74"/>
      <c r="H26" s="7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0" ht="19.95" customHeight="1" x14ac:dyDescent="0.3">
      <c r="C27" s="21"/>
      <c r="D27" s="29"/>
      <c r="E27" s="21"/>
      <c r="F27" s="21"/>
      <c r="G27" s="74"/>
      <c r="H27" s="7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0" ht="19.95" customHeight="1" x14ac:dyDescent="0.3">
      <c r="C28" s="21"/>
      <c r="D28" s="29"/>
      <c r="E28" s="21"/>
      <c r="F28" s="21"/>
      <c r="G28" s="74"/>
      <c r="H28" s="7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0" ht="19.95" customHeight="1" x14ac:dyDescent="0.3">
      <c r="C29" s="21"/>
      <c r="D29" s="29"/>
      <c r="E29" s="21"/>
      <c r="F29" s="21"/>
      <c r="G29" s="74"/>
      <c r="H29" s="7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0" ht="19.95" customHeight="1" x14ac:dyDescent="0.3">
      <c r="C30" s="21"/>
      <c r="D30" s="29"/>
      <c r="E30" s="21"/>
      <c r="F30" s="21"/>
      <c r="G30" s="74"/>
      <c r="H30" s="7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0" ht="19.95" customHeight="1" x14ac:dyDescent="0.3">
      <c r="C31" s="21"/>
      <c r="D31" s="29"/>
      <c r="E31" s="21"/>
      <c r="F31" s="21"/>
      <c r="G31" s="74"/>
      <c r="H31" s="7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0" ht="19.95" customHeight="1" x14ac:dyDescent="0.3">
      <c r="C32" s="21"/>
      <c r="D32" s="29"/>
      <c r="E32" s="21"/>
      <c r="F32" s="21"/>
      <c r="G32" s="74"/>
      <c r="H32" s="7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4"/>
      <c r="H33" s="7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4"/>
      <c r="H34" s="7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4"/>
      <c r="H35" s="7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4"/>
      <c r="H36" s="7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4"/>
      <c r="H37" s="7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4"/>
      <c r="H38" s="7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4"/>
      <c r="H39" s="7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4"/>
      <c r="H40" s="7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4"/>
      <c r="H41" s="7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4"/>
      <c r="H42" s="7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4"/>
      <c r="H43" s="7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4"/>
      <c r="H44" s="7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4"/>
      <c r="H45" s="7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4"/>
      <c r="H46" s="7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4"/>
      <c r="H47" s="7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4"/>
      <c r="H48" s="7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4"/>
      <c r="H49" s="7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4"/>
      <c r="H50" s="7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4"/>
      <c r="H51" s="7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4"/>
      <c r="H52" s="7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4"/>
      <c r="H53" s="7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4"/>
      <c r="H54" s="7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4"/>
      <c r="H55" s="7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4"/>
      <c r="H56" s="7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4"/>
      <c r="H57" s="7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4"/>
      <c r="H58" s="7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4"/>
      <c r="H59" s="7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4"/>
      <c r="H60" s="7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4"/>
      <c r="H61" s="7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4"/>
      <c r="H62" s="7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4"/>
      <c r="H63" s="7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4"/>
      <c r="H64" s="7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4"/>
      <c r="H65" s="7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4"/>
      <c r="H66" s="7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4"/>
      <c r="H67" s="7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4"/>
      <c r="H68" s="7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4"/>
      <c r="H69" s="7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4"/>
      <c r="H70" s="7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4"/>
      <c r="H71" s="7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4"/>
      <c r="H72" s="7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4"/>
      <c r="H73" s="7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4"/>
      <c r="H74" s="7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4"/>
      <c r="H75" s="7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4"/>
      <c r="H76" s="7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4"/>
      <c r="H77" s="7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4"/>
      <c r="H78" s="7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4"/>
      <c r="H79" s="7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4"/>
      <c r="H80" s="7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4"/>
      <c r="H81" s="7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4"/>
      <c r="H82" s="7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4"/>
      <c r="H83" s="7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4"/>
      <c r="H84" s="7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4"/>
      <c r="H85" s="7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4"/>
      <c r="H86" s="7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4"/>
      <c r="H87" s="7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4"/>
      <c r="H88" s="7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4"/>
      <c r="H89" s="7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4"/>
      <c r="H90" s="7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4"/>
      <c r="H91" s="7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4"/>
      <c r="H92" s="7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4"/>
      <c r="H93" s="7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4"/>
      <c r="H94" s="7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4"/>
      <c r="H95" s="7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4"/>
      <c r="H96" s="7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4"/>
      <c r="H97" s="7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4"/>
      <c r="H98" s="74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74"/>
      <c r="H99" s="74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74"/>
      <c r="H100" s="74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74"/>
      <c r="H101" s="74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74"/>
      <c r="H102" s="74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74"/>
      <c r="H103" s="74"/>
      <c r="I103" s="11"/>
      <c r="J103" s="11"/>
      <c r="K103" s="11"/>
      <c r="L103" s="11"/>
      <c r="M103" s="11"/>
      <c r="N103" s="6"/>
      <c r="O103" s="6"/>
      <c r="P103" s="6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</sheetData>
  <sheetProtection algorithmName="SHA-512" hashValue="d3xdExBNzBjIzgS3G2BRJ3kYKu1DQSI5LuDkWHmFBEQ8YUwuq+RmuMKy9YpyJvKD/WfTyBORtoO9cQIPHqmeDA==" saltValue="lhuPI2qimohXVCJge+SJrA==" spinCount="100000" sheet="1" objects="1" scenarios="1"/>
  <mergeCells count="16">
    <mergeCell ref="G5:H5"/>
    <mergeCell ref="B1:D1"/>
    <mergeCell ref="B17:G17"/>
    <mergeCell ref="R17:T17"/>
    <mergeCell ref="B16:I16"/>
    <mergeCell ref="R16:T16"/>
    <mergeCell ref="I7:I14"/>
    <mergeCell ref="J7:J14"/>
    <mergeCell ref="K7:K14"/>
    <mergeCell ref="M7:M14"/>
    <mergeCell ref="N7:N14"/>
    <mergeCell ref="L9:L14"/>
    <mergeCell ref="U7:U14"/>
    <mergeCell ref="V9:V12"/>
    <mergeCell ref="H9:H12"/>
    <mergeCell ref="O9:O14"/>
  </mergeCells>
  <conditionalFormatting sqref="D7:D14 B7:B14">
    <cfRule type="containsBlanks" dxfId="7" priority="52">
      <formula>LEN(TRIM(B7))=0</formula>
    </cfRule>
  </conditionalFormatting>
  <conditionalFormatting sqref="B7:B14">
    <cfRule type="cellIs" dxfId="6" priority="49" operator="greaterThanOrEqual">
      <formula>1</formula>
    </cfRule>
  </conditionalFormatting>
  <conditionalFormatting sqref="T7:T14">
    <cfRule type="cellIs" dxfId="5" priority="36" operator="equal">
      <formula>"VYHOVUJE"</formula>
    </cfRule>
  </conditionalFormatting>
  <conditionalFormatting sqref="T7:T14">
    <cfRule type="cellIs" dxfId="4" priority="35" operator="equal">
      <formula>"NEVYHOVUJE"</formula>
    </cfRule>
  </conditionalFormatting>
  <conditionalFormatting sqref="G7:H9 R7:R14 G13:H14 G10:G12">
    <cfRule type="containsBlanks" dxfId="3" priority="29">
      <formula>LEN(TRIM(G7))=0</formula>
    </cfRule>
  </conditionalFormatting>
  <conditionalFormatting sqref="G7:H9 R7:R14 G13:H14 G10:G12">
    <cfRule type="notContainsBlanks" dxfId="2" priority="27">
      <formula>LEN(TRIM(G7))&gt;0</formula>
    </cfRule>
  </conditionalFormatting>
  <conditionalFormatting sqref="G7:H9 G13:H14 G10:G12 R7:R14">
    <cfRule type="notContainsBlanks" dxfId="1" priority="26">
      <formula>LEN(TRIM(G7))&gt;0</formula>
    </cfRule>
  </conditionalFormatting>
  <conditionalFormatting sqref="G7:H9 G13:H14 G10:G12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4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 V13:V14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2021-07-15T05:36:32Z</dcterms:modified>
</cp:coreProperties>
</file>