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54 - 24.6. - ZCU - AV technika (II.) 015-2021\odevzdani\"/>
    </mc:Choice>
  </mc:AlternateContent>
  <xr:revisionPtr revIDLastSave="0" documentId="13_ncr:1_{8D54A666-DD08-4ED8-9E3C-10582B51671E}" xr6:coauthVersionLast="47" xr6:coauthVersionMax="47" xr10:uidLastSave="{00000000-0000-0000-0000-000000000000}"/>
  <bookViews>
    <workbookView xWindow="-2412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AVT!$B$1:$T$13</definedName>
  </definedNames>
  <calcPr calcId="191029"/>
</workbook>
</file>

<file path=xl/calcChain.xml><?xml version="1.0" encoding="utf-8"?>
<calcChain xmlns="http://schemas.openxmlformats.org/spreadsheetml/2006/main">
  <c r="S10" i="1" l="1"/>
  <c r="T10" i="1"/>
  <c r="P10" i="1"/>
  <c r="S8" i="1" l="1"/>
  <c r="P8" i="1"/>
  <c r="T8" i="1" l="1"/>
  <c r="S7" i="1"/>
  <c r="T7" i="1"/>
  <c r="S9" i="1"/>
  <c r="T9" i="1"/>
  <c r="P7" i="1"/>
  <c r="P9" i="1"/>
  <c r="Q13" i="1" l="1"/>
  <c r="R13" i="1"/>
</calcChain>
</file>

<file path=xl/sharedStrings.xml><?xml version="1.0" encoding="utf-8"?>
<sst xmlns="http://schemas.openxmlformats.org/spreadsheetml/2006/main" count="61" uniqueCount="52">
  <si>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</si>
  <si>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</si>
  <si>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</si>
  <si>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</si>
  <si>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</si>
  <si>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</si>
  <si>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</si>
  <si>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</si>
  <si>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</si>
  <si>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</si>
  <si>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</si>
  <si>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</si>
  <si>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</si>
  <si>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32321000-9 - Videoprojektory</t>
  </si>
  <si>
    <t>32341000-5 - Mikrofony</t>
  </si>
  <si>
    <t>32342100-3 - Hlavová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</si>
  <si>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</si>
  <si>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</si>
  <si>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</si>
  <si>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</si>
  <si>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</si>
  <si>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</si>
  <si>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ve věci technické specifikace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</si>
  <si>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</si>
  <si>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</si>
  <si>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</si>
  <si>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</si>
  <si>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</si>
  <si>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</si>
  <si>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</si>
  <si>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</si>
  <si>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</si>
  <si>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</si>
  <si>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</si>
  <si>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Příloha č. 2 Kupní smlouvy - technická specifikace
Audiovizuální technika (II.) 015 - 2021</t>
  </si>
  <si>
    <t>Projektor</t>
  </si>
  <si>
    <t>Náhlavní souprava s mikrofonem</t>
  </si>
  <si>
    <t>Webová kamera</t>
  </si>
  <si>
    <t>Ing. Tomáš Řeřicha, Ph.D.,
Tel.: 737 488 958,
37763 4534</t>
  </si>
  <si>
    <t>Univerzitní 26, 
301 00 Plzeň,
 Fakulta elektrotechnická -
Katedra materiálů a technologií, 
místnost EK 414</t>
  </si>
  <si>
    <t>3xLCD.
Rozlišení Full HD: min. 1920 × 1200, 16:9.
Kontrast min. 15000:1.
Svítivost min. 4000 lumenů.
Konektivita HDMI, VGA, USB, WiFi, LAN, reproduktory.
Možnost umístění na strop i na stůl.</t>
  </si>
  <si>
    <t>Náhlavní souprava s mikrofonem, přes hlavu, na uši, uzavřená konstrukce, ovládání hlasitosti, přijímání hovorů.
Frekvenční rozsah min. 20 Hz-20000 Hz.
Délka přívodního kabelu min.  1,0 m.
Barva černá.</t>
  </si>
  <si>
    <t>Webová kamera, rozlišení videa Full HD (min. 1920 × 1080 px), stereo mikrofon, automatické ostření, korekce slabého osvětlení, klip pro přidělání, konektivita USB.</t>
  </si>
  <si>
    <t>Konferenční stolní mikrofon</t>
  </si>
  <si>
    <t>Mikrofon s všesměrovým snímáním zvuku. 
Rozsah frekvence od 150 Hz do 20000 Hz. 
Připojení přes USB. 
Konferenční funkce.</t>
  </si>
  <si>
    <t>Pokud financováno z projektových prostředků, pak ŘEŠITEL uvede: NÁZEV A ČÍSLO DOTAČNÍHO PROJEKTU</t>
  </si>
  <si>
    <t>Filip Bušek,
Tel.: 37763 5219,
E-mail: busekf@ujp.zcu.cz</t>
  </si>
  <si>
    <t>Univerzitní 2732/8,
301 00 Plzeň,
Ústav jazykové přípravy,
místnost UU 306</t>
  </si>
  <si>
    <t>Creative headset HS-720 V2 (51EF0960AA000), záruka 24 měsíců</t>
  </si>
  <si>
    <t>Niceboy STREAM PRO (8594182424287), záruka 24 měsíců</t>
  </si>
  <si>
    <t>Niceboy VOICE Call PRO, záruka 24 měsíců</t>
  </si>
  <si>
    <t>EPSON EB-992F (V11H988040) - podporuje rozlišení až 1920x1200 bodů (nativně 1920x1080), záruka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</si>
</sst>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</borders>
  <cellStyleXfs count="2">
    <xf numFmtId="0" fontId="0" fillId="0" borderId="0"/>
    <xf numFmtId="0" fontId="18" fillId="0" borderId="0"/>
  </cellStyleXfs>
  <cellXfs count="12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3" borderId="16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8" xfId="0" applyFont="1" applyFill="1" applyBorder="1" applyAlignment="1" applyProtection="1">
      <alignment horizontal="center" vertical="center" wrapTex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topLeftCell="N5" zoomScaleNormal="100" workbookViewId="0">
      <selection activeCell="R8" sqref="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58.140625" style="1" customWidth="1"/>
    <col min="7" max="7" width="27.85546875" style="1" customWidth="1"/>
    <col min="8" max="8" width="25.42578125" style="1" customWidth="1"/>
    <col min="9" max="9" width="20" style="1" customWidth="1"/>
    <col min="10" max="10" width="16.5703125" style="1" customWidth="1"/>
    <col min="11" max="11" width="28.28515625" style="5" hidden="1" customWidth="1"/>
    <col min="12" max="12" width="26.85546875" style="5" customWidth="1"/>
    <col min="13" max="13" width="27.5703125" style="5" customWidth="1"/>
    <col min="14" max="14" width="48" style="1" customWidth="1"/>
    <col min="15" max="15" width="28" style="1" customWidth="1"/>
    <col min="16" max="16" width="15.14062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8" style="5" hidden="1" customWidth="1"/>
    <col min="22" max="22" width="35.85546875" style="4" customWidth="1"/>
    <col min="23" max="16384" width="9.140625" style="5"/>
  </cols>
  <sheetData>
    <row r="1" spans="1:22" ht="42.6" customHeight="1" x14ac:dyDescent="0.25">
      <c r="B1" s="109" t="s">
        <v>34</v>
      </c>
      <c r="C1" s="110"/>
      <c r="D1" s="110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6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37"/>
      <c r="M3" s="9"/>
      <c r="N3" s="35"/>
      <c r="O3" s="35"/>
      <c r="P3" s="35"/>
      <c r="Q3" s="35"/>
      <c r="R3" s="35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40" t="s">
        <v>5</v>
      </c>
      <c r="H6" s="83" t="s">
        <v>30</v>
      </c>
      <c r="I6" s="34" t="s">
        <v>20</v>
      </c>
      <c r="J6" s="34" t="s">
        <v>21</v>
      </c>
      <c r="K6" s="24" t="s">
        <v>45</v>
      </c>
      <c r="L6" s="38" t="s">
        <v>22</v>
      </c>
      <c r="M6" s="38" t="s">
        <v>23</v>
      </c>
      <c r="N6" s="34" t="s">
        <v>24</v>
      </c>
      <c r="O6" s="34" t="s">
        <v>25</v>
      </c>
      <c r="P6" s="34" t="s">
        <v>26</v>
      </c>
      <c r="Q6" s="24" t="s">
        <v>6</v>
      </c>
      <c r="R6" s="25" t="s">
        <v>7</v>
      </c>
      <c r="S6" s="87" t="s">
        <v>8</v>
      </c>
      <c r="T6" s="87" t="s">
        <v>9</v>
      </c>
      <c r="U6" s="34" t="s">
        <v>27</v>
      </c>
      <c r="V6" s="34" t="s">
        <v>28</v>
      </c>
    </row>
    <row r="7" spans="1:22" ht="149.25" customHeight="1" thickTop="1" x14ac:dyDescent="0.25">
      <c r="A7" s="26"/>
      <c r="B7" s="60">
        <v>1</v>
      </c>
      <c r="C7" s="61" t="s">
        <v>35</v>
      </c>
      <c r="D7" s="62">
        <v>2</v>
      </c>
      <c r="E7" s="63" t="s">
        <v>16</v>
      </c>
      <c r="F7" s="76" t="s">
        <v>40</v>
      </c>
      <c r="G7" s="88" t="s">
        <v>51</v>
      </c>
      <c r="H7" s="125"/>
      <c r="I7" s="116" t="s">
        <v>29</v>
      </c>
      <c r="J7" s="117" t="s">
        <v>33</v>
      </c>
      <c r="K7" s="120"/>
      <c r="L7" s="101" t="s">
        <v>38</v>
      </c>
      <c r="M7" s="101" t="s">
        <v>38</v>
      </c>
      <c r="N7" s="101" t="s">
        <v>39</v>
      </c>
      <c r="O7" s="81">
        <v>14</v>
      </c>
      <c r="P7" s="64">
        <f>D7*Q7</f>
        <v>40000</v>
      </c>
      <c r="Q7" s="65">
        <v>20000</v>
      </c>
      <c r="R7" s="92">
        <v>18165</v>
      </c>
      <c r="S7" s="66">
        <f>D7*R7</f>
        <v>36330</v>
      </c>
      <c r="T7" s="67" t="str">
        <f t="shared" ref="T7:T9" si="0">IF(ISNUMBER(R7), IF(R7&gt;Q7,"NEVYHOVUJE","VYHOVUJE")," ")</f>
        <v>VYHOVUJE</v>
      </c>
      <c r="U7" s="96"/>
      <c r="V7" s="63" t="s">
        <v>13</v>
      </c>
    </row>
    <row r="8" spans="1:22" ht="99" customHeight="1" x14ac:dyDescent="0.25">
      <c r="A8" s="26"/>
      <c r="B8" s="42">
        <v>2</v>
      </c>
      <c r="C8" s="43" t="s">
        <v>36</v>
      </c>
      <c r="D8" s="44">
        <v>5</v>
      </c>
      <c r="E8" s="45" t="s">
        <v>16</v>
      </c>
      <c r="F8" s="84" t="s">
        <v>41</v>
      </c>
      <c r="G8" s="89" t="s">
        <v>48</v>
      </c>
      <c r="H8" s="126"/>
      <c r="I8" s="102"/>
      <c r="J8" s="118"/>
      <c r="K8" s="121"/>
      <c r="L8" s="102"/>
      <c r="M8" s="123"/>
      <c r="N8" s="102"/>
      <c r="O8" s="99">
        <v>21</v>
      </c>
      <c r="P8" s="46">
        <f>D8*Q8</f>
        <v>4500</v>
      </c>
      <c r="Q8" s="47">
        <v>900</v>
      </c>
      <c r="R8" s="93">
        <v>683</v>
      </c>
      <c r="S8" s="48">
        <f>D8*R8</f>
        <v>3415</v>
      </c>
      <c r="T8" s="49" t="str">
        <f t="shared" ref="T8" si="1">IF(ISNUMBER(R8), IF(R8&gt;Q8,"NEVYHOVUJE","VYHOVUJE")," ")</f>
        <v>VYHOVUJE</v>
      </c>
      <c r="U8" s="97"/>
      <c r="V8" s="45" t="s">
        <v>15</v>
      </c>
    </row>
    <row r="9" spans="1:22" ht="63.75" customHeight="1" thickBot="1" x14ac:dyDescent="0.3">
      <c r="A9" s="26"/>
      <c r="B9" s="68">
        <v>3</v>
      </c>
      <c r="C9" s="69" t="s">
        <v>37</v>
      </c>
      <c r="D9" s="70">
        <v>5</v>
      </c>
      <c r="E9" s="71" t="s">
        <v>16</v>
      </c>
      <c r="F9" s="77" t="s">
        <v>42</v>
      </c>
      <c r="G9" s="90" t="s">
        <v>49</v>
      </c>
      <c r="H9" s="127"/>
      <c r="I9" s="103"/>
      <c r="J9" s="119"/>
      <c r="K9" s="122"/>
      <c r="L9" s="103"/>
      <c r="M9" s="124"/>
      <c r="N9" s="103"/>
      <c r="O9" s="100"/>
      <c r="P9" s="72">
        <f>D9*Q9</f>
        <v>10000</v>
      </c>
      <c r="Q9" s="73">
        <v>2000</v>
      </c>
      <c r="R9" s="94">
        <v>1050</v>
      </c>
      <c r="S9" s="74">
        <f>D9*R9</f>
        <v>5250</v>
      </c>
      <c r="T9" s="75" t="str">
        <f t="shared" si="0"/>
        <v>VYHOVUJE</v>
      </c>
      <c r="U9" s="98"/>
      <c r="V9" s="71" t="s">
        <v>12</v>
      </c>
    </row>
    <row r="10" spans="1:22" ht="105.75" customHeight="1" thickBot="1" x14ac:dyDescent="0.3">
      <c r="A10" s="26"/>
      <c r="B10" s="50">
        <v>4</v>
      </c>
      <c r="C10" s="51" t="s">
        <v>43</v>
      </c>
      <c r="D10" s="52">
        <v>2</v>
      </c>
      <c r="E10" s="53" t="s">
        <v>16</v>
      </c>
      <c r="F10" s="78" t="s">
        <v>44</v>
      </c>
      <c r="G10" s="91" t="s">
        <v>50</v>
      </c>
      <c r="H10" s="82"/>
      <c r="I10" s="79" t="s">
        <v>29</v>
      </c>
      <c r="J10" s="54" t="s">
        <v>33</v>
      </c>
      <c r="K10" s="51"/>
      <c r="L10" s="80" t="s">
        <v>46</v>
      </c>
      <c r="M10" s="80" t="s">
        <v>46</v>
      </c>
      <c r="N10" s="80" t="s">
        <v>47</v>
      </c>
      <c r="O10" s="55">
        <v>21</v>
      </c>
      <c r="P10" s="56">
        <f>D10*Q10</f>
        <v>3600</v>
      </c>
      <c r="Q10" s="57">
        <v>1800</v>
      </c>
      <c r="R10" s="95">
        <v>1271</v>
      </c>
      <c r="S10" s="58">
        <f>D10*R10</f>
        <v>2542</v>
      </c>
      <c r="T10" s="59" t="str">
        <f t="shared" ref="T10" si="2">IF(ISNUMBER(R10), IF(R10&gt;Q10,"NEVYHOVUJE","VYHOVUJE")," ")</f>
        <v>VYHOVUJE</v>
      </c>
      <c r="U10" s="53"/>
      <c r="V10" s="53" t="s">
        <v>14</v>
      </c>
    </row>
    <row r="11" spans="1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P11" s="5"/>
      <c r="S11" s="39"/>
    </row>
    <row r="12" spans="1:22" ht="60" customHeight="1" thickTop="1" thickBot="1" x14ac:dyDescent="0.3">
      <c r="B12" s="111" t="s">
        <v>32</v>
      </c>
      <c r="C12" s="112"/>
      <c r="D12" s="112"/>
      <c r="E12" s="112"/>
      <c r="F12" s="112"/>
      <c r="G12" s="112"/>
      <c r="H12" s="86"/>
      <c r="I12" s="27"/>
      <c r="J12" s="27"/>
      <c r="K12" s="27"/>
      <c r="L12" s="8"/>
      <c r="M12" s="8"/>
      <c r="N12" s="8"/>
      <c r="O12" s="28"/>
      <c r="P12" s="28"/>
      <c r="Q12" s="29" t="s">
        <v>10</v>
      </c>
      <c r="R12" s="113" t="s">
        <v>11</v>
      </c>
      <c r="S12" s="114"/>
      <c r="T12" s="115"/>
      <c r="U12" s="22"/>
      <c r="V12" s="30"/>
    </row>
    <row r="13" spans="1:22" ht="33" customHeight="1" thickTop="1" thickBot="1" x14ac:dyDescent="0.3">
      <c r="B13" s="104" t="s">
        <v>31</v>
      </c>
      <c r="C13" s="105"/>
      <c r="D13" s="105"/>
      <c r="E13" s="105"/>
      <c r="F13" s="105"/>
      <c r="G13" s="105"/>
      <c r="H13" s="85"/>
      <c r="I13" s="31"/>
      <c r="L13" s="12"/>
      <c r="M13" s="12"/>
      <c r="N13" s="12"/>
      <c r="O13" s="32"/>
      <c r="P13" s="32"/>
      <c r="Q13" s="33">
        <f>SUM(P7:P10)</f>
        <v>58100</v>
      </c>
      <c r="R13" s="106">
        <f>SUM(S7:S10)</f>
        <v>47537</v>
      </c>
      <c r="S13" s="107"/>
      <c r="T13" s="108"/>
    </row>
    <row r="14" spans="1:22" ht="14.25" customHeight="1" thickTop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jmG3Ofbvn2Ag4akXnC3+B6AfTUT3fE/3bAU5oTyUz6licrpo8R41GGP4uqEh8z+2DQKwt+DL0Z5KSZVMNZaGOw==" saltValue="n9Q0z//agAFRfrN5JTvaow==" spinCount="100000" sheet="1" objects="1" scenarios="1"/>
  <mergeCells count="14">
    <mergeCell ref="B1:D1"/>
    <mergeCell ref="B12:G12"/>
    <mergeCell ref="R12:T12"/>
    <mergeCell ref="I7:I9"/>
    <mergeCell ref="J7:J9"/>
    <mergeCell ref="L7:L9"/>
    <mergeCell ref="K7:K9"/>
    <mergeCell ref="M7:M9"/>
    <mergeCell ref="H7:H9"/>
    <mergeCell ref="U7:U9"/>
    <mergeCell ref="O8:O9"/>
    <mergeCell ref="N7:N9"/>
    <mergeCell ref="B13:G13"/>
    <mergeCell ref="R13:T13"/>
  </mergeCells>
  <conditionalFormatting sqref="D7:D10">
    <cfRule type="containsBlanks" dxfId="7" priority="51">
      <formula>LEN(TRIM(D7))=0</formula>
    </cfRule>
  </conditionalFormatting>
  <conditionalFormatting sqref="T7:T10">
    <cfRule type="cellIs" dxfId="6" priority="43" operator="equal">
      <formula>"VYHOVUJE"</formula>
    </cfRule>
  </conditionalFormatting>
  <conditionalFormatting sqref="T7:T10">
    <cfRule type="cellIs" dxfId="5" priority="42" operator="equal">
      <formula>"NEVYHOVUJE"</formula>
    </cfRule>
  </conditionalFormatting>
  <conditionalFormatting sqref="G7:G10 R7:R10">
    <cfRule type="containsBlanks" dxfId="4" priority="23">
      <formula>LEN(TRIM(G7))=0</formula>
    </cfRule>
  </conditionalFormatting>
  <conditionalFormatting sqref="G7:G10">
    <cfRule type="containsBlanks" dxfId="3" priority="22">
      <formula>LEN(TRIM(G7))=0</formula>
    </cfRule>
  </conditionalFormatting>
  <conditionalFormatting sqref="G7:G10 R7:R10">
    <cfRule type="notContainsBlanks" dxfId="2" priority="21">
      <formula>LEN(TRIM(G7))&gt;0</formula>
    </cfRule>
  </conditionalFormatting>
  <conditionalFormatting sqref="G7:G10 R7:R10">
    <cfRule type="notContainsBlanks" dxfId="1" priority="20">
      <formula>LEN(TRIM(G7))&gt;0</formula>
    </cfRule>
  </conditionalFormatting>
  <conditionalFormatting sqref="G7:G10">
    <cfRule type="notContainsBlanks" dxfId="0" priority="19">
      <formula>LEN(TRIM(G7))&gt;0</formula>
    </cfRule>
  </conditionalFormatting>
  <dataValidations count="3">
    <dataValidation type="list" allowBlank="1" showInputMessage="1" showErrorMessage="1" sqref="J10 J7" xr:uid="{CBD82B4A-4556-4BD8-97B1-6493B60EABDA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V7:V10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revision>1</cp:revision>
  <cp:lastPrinted>2021-04-14T06:29:12Z</cp:lastPrinted>
  <dcterms:created xsi:type="dcterms:W3CDTF">2014-03-05T12:43:32Z</dcterms:created>
  <dcterms:modified xsi:type="dcterms:W3CDTF">2021-06-23T08:46:39Z</dcterms:modified>
</cp:coreProperties>
</file>