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Tonery\2021\026\1 výzva\"/>
    </mc:Choice>
  </mc:AlternateContent>
  <xr:revisionPtr revIDLastSave="0" documentId="13_ncr:1_{830B1DF8-0116-45A0-9F65-18FC29DA018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onery" sheetId="1" r:id="rId1"/>
  </sheets>
  <definedNames>
    <definedName name="_xlnm.Print_Area" localSheetId="0">Tonery!$B$2:$T$13</definedName>
  </definedNames>
  <calcPr calcId="191029"/>
</workbook>
</file>

<file path=xl/calcChain.xml><?xml version="1.0" encoding="utf-8"?>
<calcChain xmlns="http://schemas.openxmlformats.org/spreadsheetml/2006/main">
  <c r="R9" i="1" l="1"/>
  <c r="R10" i="1"/>
  <c r="S10" i="1"/>
  <c r="O9" i="1"/>
  <c r="O10" i="1"/>
  <c r="H10" i="1"/>
  <c r="H9" i="1"/>
  <c r="S9" i="1" l="1"/>
  <c r="R8" i="1" l="1"/>
  <c r="H8" i="1"/>
  <c r="O8" i="1"/>
  <c r="S8" i="1" l="1"/>
  <c r="H7" i="1"/>
  <c r="S7" i="1" l="1"/>
  <c r="R7" i="1"/>
  <c r="O7" i="1"/>
  <c r="P13" i="1" l="1"/>
  <c r="Q13" i="1"/>
</calcChain>
</file>

<file path=xl/sharedStrings.xml><?xml version="1.0" encoding="utf-8"?>
<sst xmlns="http://schemas.openxmlformats.org/spreadsheetml/2006/main" count="46" uniqueCount="41">
  <si>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</si>
  <si>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</si>
  <si>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</si>
  <si>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</si>
  <si>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</si>
  <si>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</si>
  <si>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</si>
  <si>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</si>
  <si>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</si>
  <si>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</si>
  <si>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</si>
  <si>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</si>
  <si>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</si>
  <si>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</si>
  <si>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</si>
  <si>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</si>
  <si>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</si>
  <si>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</si>
  <si>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</si>
  <si>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</si>
  <si>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</si>
  <si>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</si>
  <si>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</si>
  <si>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</si>
  <si>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</si>
  <si>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</si>
  <si>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</si>
  <si>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</si>
  <si>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</si>
  <si>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</si>
  <si>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Příloha č. 2 Kupní smlouvy - technická specifikace
Tonery (II.) 026 - 2021 (originální)</t>
  </si>
  <si>
    <t>PR-I  Ing. Kateřina Dobrá, 
Tel.: 37763 1031,
727 841 192,
E-mail: dobrak@rek.zcu.cz</t>
  </si>
  <si>
    <t xml:space="preserve">Univerzitní 8, 
301 00 Plzeň,
Rektorát - Útvar prorektora pro internacionalizaci,
místnost UR 412 
</t>
  </si>
  <si>
    <t>Pokud financováno z projektových prostředků, pak ŘEŠITEL uvede: NÁZEV A ČÍSLO DOTAČNÍHO PROJEKTU</t>
  </si>
  <si>
    <t>Toner do tiskárny OKI MC332 - černý</t>
  </si>
  <si>
    <t xml:space="preserve">Toner do tiskárny OKI MC332 - purpurový </t>
  </si>
  <si>
    <t>Toner do tiskárny OKI MC332 - azurový</t>
  </si>
  <si>
    <t>Toner do tiskárny OKI MC332 - žlutý</t>
  </si>
  <si>
    <t>Originální toner. Výtěžnost 2 200 stran.</t>
  </si>
  <si>
    <t>Originální toner. Výtěženost 1 500 stran.</t>
  </si>
  <si>
    <t>Originální toner. Výtěžnost 1 500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</si>
</sst>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4" borderId="8" xfId="0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9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12" xfId="0" applyFont="1" applyFill="1" applyBorder="1" applyAlignment="1" applyProtection="1">
      <alignment horizontal="left" vertical="center" wrapText="1" indent="1"/>
      <protection locked="0"/>
    </xf>
    <xf numFmtId="0" fontId="12" fillId="5" borderId="8" xfId="0" applyFont="1" applyFill="1" applyBorder="1" applyAlignment="1" applyProtection="1">
      <alignment horizontal="left" vertical="center" wrapText="1" indent="1"/>
      <protection locked="0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Normal="100" workbookViewId="0">
      <selection activeCell="I13" sqref="I12:I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5.6640625" style="1" customWidth="1"/>
    <col min="4" max="4" width="11.6640625" style="2" customWidth="1"/>
    <col min="5" max="5" width="11.33203125" style="3" customWidth="1"/>
    <col min="6" max="6" width="46.21875" style="1" customWidth="1"/>
    <col min="7" max="7" width="29.5546875" style="1" bestFit="1" customWidth="1"/>
    <col min="8" max="8" width="22.5546875" style="1" customWidth="1"/>
    <col min="9" max="9" width="20.5546875" style="1" bestFit="1" customWidth="1"/>
    <col min="10" max="10" width="16.88671875" style="1" customWidth="1"/>
    <col min="11" max="11" width="23.6640625" style="5" hidden="1" customWidth="1"/>
    <col min="12" max="12" width="30.109375" style="5" customWidth="1"/>
    <col min="13" max="13" width="30.88671875" style="5" customWidth="1"/>
    <col min="14" max="14" width="25.6640625" style="1" customWidth="1"/>
    <col min="15" max="15" width="14.33203125" style="1" hidden="1" customWidth="1"/>
    <col min="16" max="16" width="20.6640625" style="5" bestFit="1" customWidth="1"/>
    <col min="17" max="17" width="23.6640625" style="5" customWidth="1"/>
    <col min="18" max="18" width="20.6640625" style="5" bestFit="1" customWidth="1"/>
    <col min="19" max="19" width="19.6640625" style="5" bestFit="1" customWidth="1"/>
    <col min="20" max="20" width="14.33203125" style="5" hidden="1" customWidth="1"/>
    <col min="21" max="21" width="39.109375" style="4" customWidth="1"/>
    <col min="22" max="16384" width="8.88671875" style="5"/>
  </cols>
  <sheetData>
    <row r="1" spans="2:21" ht="43.2" customHeight="1" x14ac:dyDescent="0.3">
      <c r="B1" s="93" t="s">
        <v>30</v>
      </c>
      <c r="C1" s="94"/>
      <c r="D1" s="34"/>
      <c r="E1" s="35"/>
    </row>
    <row r="2" spans="2:21" ht="18.75" customHeight="1" x14ac:dyDescent="0.3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5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5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33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3" t="s">
        <v>8</v>
      </c>
      <c r="S6" s="63" t="s">
        <v>9</v>
      </c>
      <c r="T6" s="38" t="s">
        <v>25</v>
      </c>
      <c r="U6" s="38" t="s">
        <v>26</v>
      </c>
    </row>
    <row r="7" spans="2:21" ht="35.4" customHeight="1" thickTop="1" x14ac:dyDescent="0.3">
      <c r="B7" s="64">
        <v>1</v>
      </c>
      <c r="C7" s="74" t="s">
        <v>34</v>
      </c>
      <c r="D7" s="65">
        <v>2</v>
      </c>
      <c r="E7" s="67" t="s">
        <v>27</v>
      </c>
      <c r="F7" s="74" t="s">
        <v>38</v>
      </c>
      <c r="G7" s="100"/>
      <c r="H7" s="66" t="str">
        <f t="shared" ref="H7:H10" si="0">IF(P7&gt;1999,"ANO","NE")</f>
        <v>NE</v>
      </c>
      <c r="I7" s="82" t="s">
        <v>28</v>
      </c>
      <c r="J7" s="85" t="s">
        <v>29</v>
      </c>
      <c r="K7" s="85"/>
      <c r="L7" s="82" t="s">
        <v>31</v>
      </c>
      <c r="M7" s="82" t="s">
        <v>32</v>
      </c>
      <c r="N7" s="90">
        <v>14</v>
      </c>
      <c r="O7" s="68">
        <f>D7*P7</f>
        <v>3400</v>
      </c>
      <c r="P7" s="69">
        <v>1700</v>
      </c>
      <c r="Q7" s="103"/>
      <c r="R7" s="70">
        <f>D7*Q7</f>
        <v>0</v>
      </c>
      <c r="S7" s="71" t="str">
        <f t="shared" ref="S7" si="1">IF(ISNUMBER(Q7), IF(Q7&gt;P7,"NEVYHOVUJE","VYHOVUJE")," ")</f>
        <v xml:space="preserve"> </v>
      </c>
      <c r="T7" s="67"/>
      <c r="U7" s="85" t="s">
        <v>10</v>
      </c>
    </row>
    <row r="8" spans="2:21" ht="41.25" customHeight="1" x14ac:dyDescent="0.3">
      <c r="B8" s="48">
        <v>2</v>
      </c>
      <c r="C8" s="75" t="s">
        <v>35</v>
      </c>
      <c r="D8" s="49">
        <v>2</v>
      </c>
      <c r="E8" s="72" t="s">
        <v>27</v>
      </c>
      <c r="F8" s="75" t="s">
        <v>39</v>
      </c>
      <c r="G8" s="101"/>
      <c r="H8" s="52" t="str">
        <f t="shared" si="0"/>
        <v>NE</v>
      </c>
      <c r="I8" s="83"/>
      <c r="J8" s="86"/>
      <c r="K8" s="86"/>
      <c r="L8" s="88"/>
      <c r="M8" s="88"/>
      <c r="N8" s="91"/>
      <c r="O8" s="50">
        <f>D8*P8</f>
        <v>3500</v>
      </c>
      <c r="P8" s="53">
        <v>1750</v>
      </c>
      <c r="Q8" s="104"/>
      <c r="R8" s="51">
        <f>D8*Q8</f>
        <v>0</v>
      </c>
      <c r="S8" s="54" t="str">
        <f t="shared" ref="S8" si="2">IF(ISNUMBER(Q8), IF(Q8&gt;P8,"NEVYHOVUJE","VYHOVUJE")," ")</f>
        <v xml:space="preserve"> </v>
      </c>
      <c r="T8" s="86"/>
      <c r="U8" s="86"/>
    </row>
    <row r="9" spans="2:21" ht="41.25" customHeight="1" x14ac:dyDescent="0.3">
      <c r="B9" s="48">
        <v>3</v>
      </c>
      <c r="C9" s="75" t="s">
        <v>36</v>
      </c>
      <c r="D9" s="49">
        <v>2</v>
      </c>
      <c r="E9" s="72" t="s">
        <v>27</v>
      </c>
      <c r="F9" s="75" t="s">
        <v>40</v>
      </c>
      <c r="G9" s="101"/>
      <c r="H9" s="52" t="str">
        <f t="shared" si="0"/>
        <v>NE</v>
      </c>
      <c r="I9" s="83"/>
      <c r="J9" s="86"/>
      <c r="K9" s="86"/>
      <c r="L9" s="88"/>
      <c r="M9" s="88"/>
      <c r="N9" s="91"/>
      <c r="O9" s="50">
        <f t="shared" ref="O9:O10" si="3">D9*P9</f>
        <v>3500</v>
      </c>
      <c r="P9" s="53">
        <v>1750</v>
      </c>
      <c r="Q9" s="104"/>
      <c r="R9" s="51">
        <f t="shared" ref="R9:R10" si="4">D9*Q9</f>
        <v>0</v>
      </c>
      <c r="S9" s="54" t="str">
        <f t="shared" ref="S9:S10" si="5">IF(ISNUMBER(Q9), IF(Q9&gt;P9,"NEVYHOVUJE","VYHOVUJE")," ")</f>
        <v xml:space="preserve"> </v>
      </c>
      <c r="T9" s="86"/>
      <c r="U9" s="86"/>
    </row>
    <row r="10" spans="2:21" ht="41.25" customHeight="1" thickBot="1" x14ac:dyDescent="0.35">
      <c r="B10" s="55">
        <v>4</v>
      </c>
      <c r="C10" s="76" t="s">
        <v>37</v>
      </c>
      <c r="D10" s="56">
        <v>2</v>
      </c>
      <c r="E10" s="73" t="s">
        <v>27</v>
      </c>
      <c r="F10" s="76" t="s">
        <v>40</v>
      </c>
      <c r="G10" s="102"/>
      <c r="H10" s="57" t="str">
        <f t="shared" si="0"/>
        <v>NE</v>
      </c>
      <c r="I10" s="84"/>
      <c r="J10" s="87"/>
      <c r="K10" s="87"/>
      <c r="L10" s="89"/>
      <c r="M10" s="89"/>
      <c r="N10" s="92"/>
      <c r="O10" s="58">
        <f t="shared" si="3"/>
        <v>3500</v>
      </c>
      <c r="P10" s="59">
        <v>1750</v>
      </c>
      <c r="Q10" s="105"/>
      <c r="R10" s="60">
        <f t="shared" si="4"/>
        <v>0</v>
      </c>
      <c r="S10" s="61" t="str">
        <f t="shared" si="5"/>
        <v xml:space="preserve"> </v>
      </c>
      <c r="T10" s="87"/>
      <c r="U10" s="87"/>
    </row>
    <row r="11" spans="2:21" ht="13.5" customHeight="1" thickTop="1" thickBot="1" x14ac:dyDescent="0.35">
      <c r="C11" s="5"/>
      <c r="D11" s="5"/>
      <c r="E11" s="5"/>
      <c r="F11" s="5"/>
      <c r="G11" s="5"/>
      <c r="H11" s="5"/>
      <c r="I11" s="5"/>
      <c r="J11" s="5"/>
      <c r="N11" s="5"/>
      <c r="O11" s="5"/>
      <c r="R11" s="47"/>
    </row>
    <row r="12" spans="2:21" ht="60.75" customHeight="1" thickTop="1" thickBot="1" x14ac:dyDescent="0.35">
      <c r="B12" s="95" t="s">
        <v>14</v>
      </c>
      <c r="C12" s="96"/>
      <c r="D12" s="96"/>
      <c r="E12" s="96"/>
      <c r="F12" s="96"/>
      <c r="G12" s="96"/>
      <c r="H12" s="62"/>
      <c r="I12" s="27"/>
      <c r="J12" s="27"/>
      <c r="K12" s="27"/>
      <c r="L12" s="12"/>
      <c r="M12" s="12"/>
      <c r="N12" s="28"/>
      <c r="O12" s="28"/>
      <c r="P12" s="29" t="s">
        <v>11</v>
      </c>
      <c r="Q12" s="97" t="s">
        <v>12</v>
      </c>
      <c r="R12" s="98"/>
      <c r="S12" s="99"/>
      <c r="T12" s="22"/>
      <c r="U12" s="30"/>
    </row>
    <row r="13" spans="2:21" ht="33" customHeight="1" thickTop="1" thickBot="1" x14ac:dyDescent="0.35">
      <c r="B13" s="77" t="s">
        <v>15</v>
      </c>
      <c r="C13" s="78"/>
      <c r="D13" s="78"/>
      <c r="E13" s="78"/>
      <c r="F13" s="78"/>
      <c r="G13" s="78"/>
      <c r="H13" s="37"/>
      <c r="I13" s="31"/>
      <c r="L13" s="10"/>
      <c r="M13" s="10"/>
      <c r="N13" s="32"/>
      <c r="O13" s="32"/>
      <c r="P13" s="33">
        <f>SUM(O7:O10)</f>
        <v>13900</v>
      </c>
      <c r="Q13" s="79">
        <f>SUM(R7:R10)</f>
        <v>0</v>
      </c>
      <c r="R13" s="80"/>
      <c r="S13" s="81"/>
    </row>
    <row r="14" spans="2:21" ht="14.25" customHeight="1" thickTop="1" x14ac:dyDescent="0.3"/>
    <row r="15" spans="2:21" ht="14.25" customHeight="1" x14ac:dyDescent="0.3">
      <c r="B15" s="40"/>
    </row>
    <row r="16" spans="2:21" ht="14.25" customHeight="1" x14ac:dyDescent="0.3">
      <c r="B16" s="41"/>
      <c r="C16" s="40"/>
    </row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algorithmName="SHA-512" hashValue="7n9bK3uDBHgZW/IipIXmv+xjxOAwH2w1+OOk4iVtHnkcUE690AaSdZ0UyuQCc8qUHAg8m6TFwSszNSI+ddZNyg==" saltValue="8LkBBbBlkpyrcE+4+LN6NQ==" spinCount="100000" sheet="1" objects="1" scenarios="1"/>
  <mergeCells count="13">
    <mergeCell ref="B1:C1"/>
    <mergeCell ref="B12:G12"/>
    <mergeCell ref="Q12:S12"/>
    <mergeCell ref="T8:T10"/>
    <mergeCell ref="U7:U10"/>
    <mergeCell ref="B13:G13"/>
    <mergeCell ref="Q13:S13"/>
    <mergeCell ref="I7:I10"/>
    <mergeCell ref="J7:J10"/>
    <mergeCell ref="K7:K10"/>
    <mergeCell ref="L7:L10"/>
    <mergeCell ref="M7:M10"/>
    <mergeCell ref="N7:N10"/>
  </mergeCells>
  <conditionalFormatting sqref="B7:B10 D7:D10">
    <cfRule type="containsBlanks" dxfId="11" priority="53">
      <formula>LEN(TRIM(B7))=0</formula>
    </cfRule>
  </conditionalFormatting>
  <conditionalFormatting sqref="B7:B10">
    <cfRule type="cellIs" dxfId="10" priority="48" operator="greaterThanOrEqual">
      <formula>1</formula>
    </cfRule>
  </conditionalFormatting>
  <conditionalFormatting sqref="S7:S10">
    <cfRule type="cellIs" dxfId="9" priority="45" operator="equal">
      <formula>"VYHOVUJE"</formula>
    </cfRule>
  </conditionalFormatting>
  <conditionalFormatting sqref="S7:S10">
    <cfRule type="cellIs" dxfId="8" priority="44" operator="equal">
      <formula>"NEVYHOVUJE"</formula>
    </cfRule>
  </conditionalFormatting>
  <conditionalFormatting sqref="G7:G10 Q7:Q10">
    <cfRule type="containsBlanks" dxfId="7" priority="25">
      <formula>LEN(TRIM(G7))=0</formula>
    </cfRule>
  </conditionalFormatting>
  <conditionalFormatting sqref="G7:G10 Q7:Q10">
    <cfRule type="notContainsBlanks" dxfId="6" priority="23">
      <formula>LEN(TRIM(G7))&gt;0</formula>
    </cfRule>
  </conditionalFormatting>
  <conditionalFormatting sqref="G7:G10 Q7:Q10">
    <cfRule type="notContainsBlanks" dxfId="5" priority="22">
      <formula>LEN(TRIM(G7))&gt;0</formula>
    </cfRule>
  </conditionalFormatting>
  <conditionalFormatting sqref="G7:G10">
    <cfRule type="notContainsBlanks" dxfId="4" priority="21">
      <formula>LEN(TRIM(G7))&gt;0</formula>
    </cfRule>
  </conditionalFormatting>
  <conditionalFormatting sqref="H7:H10">
    <cfRule type="containsBlanks" dxfId="3" priority="54">
      <formula>LEN(TRIM(H7))=0</formula>
    </cfRule>
  </conditionalFormatting>
  <conditionalFormatting sqref="H7:H10">
    <cfRule type="notContainsBlanks" dxfId="2" priority="56">
      <formula>LEN(TRIM(H7))&gt;0</formula>
    </cfRule>
  </conditionalFormatting>
  <conditionalFormatting sqref="H7:H10">
    <cfRule type="containsText" dxfId="1" priority="3" operator="containsText" text="ANO">
      <formula>NOT(ISERROR(SEARCH("ANO",H7)))</formula>
    </cfRule>
  </conditionalFormatting>
  <conditionalFormatting sqref="H7:H10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J7 H7:H10" xr:uid="{00000000-0002-0000-0000-000001000000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2021-05-24T11:47:01Z</cp:lastPrinted>
  <dcterms:created xsi:type="dcterms:W3CDTF">2014-03-05T12:43:32Z</dcterms:created>
  <dcterms:modified xsi:type="dcterms:W3CDTF">2021-06-29T07:51:31Z</dcterms:modified>
</cp:coreProperties>
</file>