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8800" windowHeight="11625"/>
  </bookViews>
  <sheets>
    <sheet name="Tonery" sheetId="1" r:id="rId1"/>
  </sheets>
  <externalReferences>
    <externalReference r:id="rId2"/>
  </externalReferences>
  <definedNames>
    <definedName name="_xlnm.Print_Area" localSheetId="0">Tonery!$B$1:$T$14</definedName>
  </definedNames>
  <calcPr calcId="125725"/>
</workbook>
</file>

<file path=xl/calcChain.xml><?xml version="1.0" encoding="utf-8"?>
<calcChain xmlns="http://schemas.openxmlformats.org/spreadsheetml/2006/main">
  <c r="T8" i="1"/>
  <c r="P8"/>
  <c r="S8" l="1"/>
  <c r="S9"/>
  <c r="T10"/>
  <c r="S11"/>
  <c r="T11"/>
  <c r="P9"/>
  <c r="P10"/>
  <c r="P11"/>
  <c r="T9" l="1"/>
  <c r="S10"/>
  <c r="T7"/>
  <c r="S7"/>
  <c r="P7"/>
  <c r="Q14" s="1"/>
  <c r="R14" l="1"/>
</calcChain>
</file>

<file path=xl/sharedStrings.xml><?xml version="1.0" encoding="utf-8"?>
<sst xmlns="http://schemas.openxmlformats.org/spreadsheetml/2006/main" count="60" uniqueCount="49">
  <si>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</si>
  <si>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</si>
  <si>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</si>
  <si>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</si>
  <si>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</si>
  <si>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</si>
  <si>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</si>
  <si>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</si>
  <si>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</si>
  <si>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</si>
  <si>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</si>
  <si>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</si>
  <si>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</si>
  <si>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</si>
  <si>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</si>
  <si>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</si>
  <si>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</si>
  <si>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</si>
  <si>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</si>
  <si>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</si>
  <si>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</si>
  <si>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</si>
  <si>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</si>
  <si>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</si>
  <si>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</si>
  <si>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</si>
  <si>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</si>
  <si>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</si>
  <si>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</si>
  <si>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</si>
  <si>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</si>
  <si>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Požadavek na předložení certifikátu STMC</t>
  </si>
  <si>
    <t>ANO</t>
  </si>
  <si>
    <t>Příloha č. 2 Kupní smlouvy - technická specifikace
Tonery (II.) 021 - 2021 (kompatibilní)</t>
  </si>
  <si>
    <t xml:space="preserve"> Fotoválec do tiskárny OKI C8600 - žlutý</t>
  </si>
  <si>
    <t xml:space="preserve"> Fotoválec do tiskárny OKI C8600 - azurový</t>
  </si>
  <si>
    <t xml:space="preserve"> Fotoválec do tiskárny OKI C8600 - purpurový</t>
  </si>
  <si>
    <t>PS - I   Ing. Zdeněk Kratochvíl,
Tel.: 602 315 329,
zkratoch@ps.zcu.cz</t>
  </si>
  <si>
    <t>Kollárova 19, 
301 00 Plzeň,
Provoz a služby - Investice,
místnost KO 216</t>
  </si>
  <si>
    <t xml:space="preserve"> Toner do tiskárny OKI C8600 - žlutý</t>
  </si>
  <si>
    <t xml:space="preserve"> Toner do tiskárny OKI C8600 - purpurový</t>
  </si>
  <si>
    <t>Originální, nebo kompatibilní toner. Minimální výtěžnost při 5% pokrytí  6 000 stran.</t>
  </si>
  <si>
    <t>Originální, nebo kompatibilní fotoválec. Minimální výtěžnost 20.000 stran.</t>
  </si>
  <si>
    <t>Originální, nebo kompatibilní fotoválec Minimální výtěžnost 20 000 stran.</t>
  </si>
  <si>
    <t>Alternativní válec 43449013, yellow, 20.000 stran, OKI C8600</t>
  </si>
  <si>
    <t>Alternativní válec 43449015, cyan, 20.000 stran, OKI C8600</t>
  </si>
  <si>
    <t>Alternativní válec 43449014, magenta, 20.000 stran, OKI C8600</t>
  </si>
  <si>
    <t>Alternativní toner 43487709, yellow, 6.000 stran, OKI C8600</t>
  </si>
  <si>
    <t>Alternativní toner 43487710, magenta, 6.000 stran, OKI C8600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</si>
</sst>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9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 indent="1"/>
    </xf>
    <xf numFmtId="0" fontId="4" fillId="3" borderId="14" xfId="0" applyFont="1" applyFill="1" applyBorder="1" applyAlignment="1">
      <alignment horizontal="left" vertical="center" wrapText="1" indent="1"/>
    </xf>
    <xf numFmtId="0" fontId="0" fillId="6" borderId="15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/>
  </cellStyles>
  <dxfs count="13">
    <dxf>
      <fill>
        <patternFill>
          <bgColor rgb="FFCCECFF"/>
        </patternFill>
      </fill>
    </dxf>
    <dxf>
      <fill>
        <patternFill>
          <bgColor rgb="FF99FFCC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61"/>
  <sheetViews>
    <sheetView tabSelected="1" zoomScaleNormal="100" workbookViewId="0">
      <selection activeCell="G9" sqref="G9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76.285156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27.42578125" style="5" hidden="1" customWidth="1"/>
    <col min="12" max="12" width="18.42578125" style="5" hidden="1" customWidth="1"/>
    <col min="13" max="13" width="27.5703125" style="5" customWidth="1"/>
    <col min="14" max="14" width="29.28515625" style="5" customWidth="1"/>
    <col min="15" max="15" width="25.7109375" style="1" customWidth="1"/>
    <col min="16" max="16" width="14.28515625" style="1" hidden="1" customWidth="1"/>
    <col min="17" max="17" width="20.7109375" style="5" bestFit="1" customWidth="1"/>
    <col min="18" max="18" width="24.7109375" style="5" customWidth="1"/>
    <col min="19" max="19" width="20.7109375" style="5" bestFit="1" customWidth="1"/>
    <col min="20" max="20" width="19.7109375" style="5" bestFit="1" customWidth="1"/>
    <col min="21" max="21" width="11.140625" style="5" hidden="1" customWidth="1"/>
    <col min="22" max="22" width="37.85546875" style="4" customWidth="1"/>
    <col min="23" max="16384" width="9.140625" style="5"/>
  </cols>
  <sheetData>
    <row r="1" spans="2:22" ht="34.15" customHeight="1">
      <c r="B1" s="98" t="s">
        <v>33</v>
      </c>
      <c r="C1" s="98"/>
      <c r="D1" s="29"/>
      <c r="E1" s="30"/>
    </row>
    <row r="2" spans="2:22" ht="22.15" customHeight="1">
      <c r="B2" s="33"/>
      <c r="C2" s="33"/>
      <c r="D2" s="29"/>
      <c r="E2" s="30"/>
    </row>
    <row r="3" spans="2:22" s="28" customFormat="1" ht="19.149999999999999" customHeight="1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2" s="28" customFormat="1" ht="19.149999999999999" customHeight="1" thickBot="1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2" ht="34.5" customHeight="1" thickBot="1">
      <c r="B5" s="11"/>
      <c r="C5" s="12"/>
      <c r="D5" s="13"/>
      <c r="E5" s="13"/>
      <c r="F5" s="6"/>
      <c r="G5" s="14" t="s">
        <v>2</v>
      </c>
      <c r="H5" s="67"/>
      <c r="I5" s="6"/>
      <c r="J5" s="6"/>
      <c r="O5" s="15"/>
      <c r="P5" s="15"/>
      <c r="R5" s="14" t="s">
        <v>2</v>
      </c>
      <c r="V5" s="9"/>
    </row>
    <row r="6" spans="2:22" ht="81" customHeight="1" thickTop="1" thickBot="1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31</v>
      </c>
      <c r="I6" s="39" t="s">
        <v>19</v>
      </c>
      <c r="J6" s="39" t="s">
        <v>20</v>
      </c>
      <c r="K6" s="17" t="s">
        <v>30</v>
      </c>
      <c r="L6" s="39" t="s">
        <v>22</v>
      </c>
      <c r="M6" s="40" t="s">
        <v>23</v>
      </c>
      <c r="N6" s="39" t="s">
        <v>24</v>
      </c>
      <c r="O6" s="17" t="s">
        <v>29</v>
      </c>
      <c r="P6" s="39" t="s">
        <v>25</v>
      </c>
      <c r="Q6" s="17" t="s">
        <v>6</v>
      </c>
      <c r="R6" s="19" t="s">
        <v>7</v>
      </c>
      <c r="S6" s="71" t="s">
        <v>8</v>
      </c>
      <c r="T6" s="71" t="s">
        <v>9</v>
      </c>
      <c r="U6" s="39" t="s">
        <v>26</v>
      </c>
      <c r="V6" s="39" t="s">
        <v>27</v>
      </c>
    </row>
    <row r="7" spans="2:22" ht="49.9" customHeight="1" thickTop="1">
      <c r="B7" s="49">
        <v>1</v>
      </c>
      <c r="C7" s="75" t="s">
        <v>39</v>
      </c>
      <c r="D7" s="50">
        <v>1</v>
      </c>
      <c r="E7" s="51" t="s">
        <v>15</v>
      </c>
      <c r="F7" s="75" t="s">
        <v>41</v>
      </c>
      <c r="G7" s="79" t="s">
        <v>47</v>
      </c>
      <c r="H7" s="66" t="s">
        <v>32</v>
      </c>
      <c r="I7" s="88" t="s">
        <v>28</v>
      </c>
      <c r="J7" s="85" t="s">
        <v>21</v>
      </c>
      <c r="K7" s="85"/>
      <c r="L7" s="85"/>
      <c r="M7" s="91" t="s">
        <v>37</v>
      </c>
      <c r="N7" s="91" t="s">
        <v>38</v>
      </c>
      <c r="O7" s="52">
        <v>14</v>
      </c>
      <c r="P7" s="53">
        <f t="shared" ref="P7:P11" si="0">D7*Q7</f>
        <v>1000</v>
      </c>
      <c r="Q7" s="54">
        <v>1000</v>
      </c>
      <c r="R7" s="82">
        <v>975</v>
      </c>
      <c r="S7" s="55">
        <f t="shared" ref="S7" si="1">D7*R7</f>
        <v>975</v>
      </c>
      <c r="T7" s="56" t="str">
        <f t="shared" ref="T7" si="2">IF(ISNUMBER(R7), IF(R7&gt;Q7,"NEVYHOVUJE","VYHOVUJE")," ")</f>
        <v>VYHOVUJE</v>
      </c>
      <c r="U7" s="85"/>
      <c r="V7" s="85" t="s">
        <v>10</v>
      </c>
    </row>
    <row r="8" spans="2:22" ht="49.9" customHeight="1">
      <c r="B8" s="41">
        <v>2</v>
      </c>
      <c r="C8" s="76" t="s">
        <v>40</v>
      </c>
      <c r="D8" s="42">
        <v>1</v>
      </c>
      <c r="E8" s="43" t="s">
        <v>15</v>
      </c>
      <c r="F8" s="76" t="s">
        <v>41</v>
      </c>
      <c r="G8" s="80" t="s">
        <v>48</v>
      </c>
      <c r="H8" s="66" t="s">
        <v>32</v>
      </c>
      <c r="I8" s="89"/>
      <c r="J8" s="86"/>
      <c r="K8" s="86"/>
      <c r="L8" s="86"/>
      <c r="M8" s="92"/>
      <c r="N8" s="92"/>
      <c r="O8" s="44">
        <v>14</v>
      </c>
      <c r="P8" s="45">
        <f t="shared" si="0"/>
        <v>1000</v>
      </c>
      <c r="Q8" s="46">
        <v>1000</v>
      </c>
      <c r="R8" s="83">
        <v>975</v>
      </c>
      <c r="S8" s="47">
        <f t="shared" ref="S8" si="3">D8*R8</f>
        <v>975</v>
      </c>
      <c r="T8" s="48" t="str">
        <f t="shared" ref="T8" si="4">IF(ISNUMBER(R8), IF(R8&gt;Q8,"NEVYHOVUJE","VYHOVUJE")," ")</f>
        <v>VYHOVUJE</v>
      </c>
      <c r="U8" s="86"/>
      <c r="V8" s="86"/>
    </row>
    <row r="9" spans="2:22" ht="49.9" customHeight="1">
      <c r="B9" s="41">
        <v>3</v>
      </c>
      <c r="C9" s="78" t="s">
        <v>34</v>
      </c>
      <c r="D9" s="42">
        <v>1</v>
      </c>
      <c r="E9" s="43" t="s">
        <v>15</v>
      </c>
      <c r="F9" s="76" t="s">
        <v>42</v>
      </c>
      <c r="G9" s="80" t="s">
        <v>44</v>
      </c>
      <c r="H9" s="68" t="s">
        <v>32</v>
      </c>
      <c r="I9" s="89"/>
      <c r="J9" s="86"/>
      <c r="K9" s="86"/>
      <c r="L9" s="86"/>
      <c r="M9" s="92"/>
      <c r="N9" s="92"/>
      <c r="O9" s="44">
        <v>14</v>
      </c>
      <c r="P9" s="45">
        <f t="shared" si="0"/>
        <v>1400</v>
      </c>
      <c r="Q9" s="46">
        <v>1400</v>
      </c>
      <c r="R9" s="83">
        <v>1275</v>
      </c>
      <c r="S9" s="47">
        <f t="shared" ref="S9:S11" si="5">D9*R9</f>
        <v>1275</v>
      </c>
      <c r="T9" s="48" t="str">
        <f t="shared" ref="T9:T11" si="6">IF(ISNUMBER(R9), IF(R9&gt;Q9,"NEVYHOVUJE","VYHOVUJE")," ")</f>
        <v>VYHOVUJE</v>
      </c>
      <c r="U9" s="86"/>
      <c r="V9" s="86"/>
    </row>
    <row r="10" spans="2:22" ht="49.9" customHeight="1">
      <c r="B10" s="41">
        <v>4</v>
      </c>
      <c r="C10" s="64" t="s">
        <v>35</v>
      </c>
      <c r="D10" s="42">
        <v>1</v>
      </c>
      <c r="E10" s="43" t="s">
        <v>15</v>
      </c>
      <c r="F10" s="76" t="s">
        <v>42</v>
      </c>
      <c r="G10" s="80" t="s">
        <v>45</v>
      </c>
      <c r="H10" s="74" t="s">
        <v>32</v>
      </c>
      <c r="I10" s="89"/>
      <c r="J10" s="86"/>
      <c r="K10" s="86"/>
      <c r="L10" s="86"/>
      <c r="M10" s="92"/>
      <c r="N10" s="92"/>
      <c r="O10" s="44">
        <v>14</v>
      </c>
      <c r="P10" s="45">
        <f t="shared" si="0"/>
        <v>1400</v>
      </c>
      <c r="Q10" s="46">
        <v>1400</v>
      </c>
      <c r="R10" s="83">
        <v>1275</v>
      </c>
      <c r="S10" s="47">
        <f t="shared" si="5"/>
        <v>1275</v>
      </c>
      <c r="T10" s="48" t="str">
        <f t="shared" si="6"/>
        <v>VYHOVUJE</v>
      </c>
      <c r="U10" s="86"/>
      <c r="V10" s="86"/>
    </row>
    <row r="11" spans="2:22" ht="56.45" customHeight="1" thickBot="1">
      <c r="B11" s="57">
        <v>5</v>
      </c>
      <c r="C11" s="65" t="s">
        <v>36</v>
      </c>
      <c r="D11" s="58">
        <v>1</v>
      </c>
      <c r="E11" s="72" t="s">
        <v>15</v>
      </c>
      <c r="F11" s="77" t="s">
        <v>43</v>
      </c>
      <c r="G11" s="81" t="s">
        <v>46</v>
      </c>
      <c r="H11" s="73" t="s">
        <v>32</v>
      </c>
      <c r="I11" s="90"/>
      <c r="J11" s="87"/>
      <c r="K11" s="87"/>
      <c r="L11" s="87"/>
      <c r="M11" s="93"/>
      <c r="N11" s="93"/>
      <c r="O11" s="59">
        <v>14</v>
      </c>
      <c r="P11" s="60">
        <f t="shared" si="0"/>
        <v>1400</v>
      </c>
      <c r="Q11" s="61">
        <v>1400</v>
      </c>
      <c r="R11" s="84">
        <v>1275</v>
      </c>
      <c r="S11" s="62">
        <f t="shared" si="5"/>
        <v>1275</v>
      </c>
      <c r="T11" s="63" t="str">
        <f t="shared" si="6"/>
        <v>VYHOVUJE</v>
      </c>
      <c r="U11" s="87"/>
      <c r="V11" s="87"/>
    </row>
    <row r="12" spans="2:22" ht="16.5" thickTop="1" thickBot="1">
      <c r="C12" s="5"/>
      <c r="D12" s="5"/>
      <c r="E12" s="5"/>
      <c r="F12" s="5"/>
      <c r="G12" s="5"/>
      <c r="H12" s="5"/>
      <c r="I12" s="5"/>
      <c r="J12" s="5"/>
      <c r="O12" s="5"/>
      <c r="P12" s="5"/>
      <c r="S12" s="37"/>
    </row>
    <row r="13" spans="2:22" ht="60.75" customHeight="1" thickTop="1" thickBot="1">
      <c r="B13" s="99" t="s">
        <v>11</v>
      </c>
      <c r="C13" s="100"/>
      <c r="D13" s="100"/>
      <c r="E13" s="100"/>
      <c r="F13" s="100"/>
      <c r="G13" s="100"/>
      <c r="H13" s="70"/>
      <c r="I13" s="20"/>
      <c r="J13" s="20"/>
      <c r="K13" s="20"/>
      <c r="L13" s="21"/>
      <c r="M13" s="9"/>
      <c r="N13" s="9"/>
      <c r="O13" s="22"/>
      <c r="P13" s="22"/>
      <c r="Q13" s="23" t="s">
        <v>12</v>
      </c>
      <c r="R13" s="101" t="s">
        <v>13</v>
      </c>
      <c r="S13" s="102"/>
      <c r="T13" s="103"/>
      <c r="U13" s="15"/>
      <c r="V13" s="24"/>
    </row>
    <row r="14" spans="2:22" ht="33" customHeight="1" thickTop="1" thickBot="1">
      <c r="B14" s="94" t="s">
        <v>14</v>
      </c>
      <c r="C14" s="94"/>
      <c r="D14" s="94"/>
      <c r="E14" s="94"/>
      <c r="F14" s="94"/>
      <c r="G14" s="94"/>
      <c r="H14" s="69"/>
      <c r="I14" s="25"/>
      <c r="L14" s="8"/>
      <c r="M14" s="8"/>
      <c r="N14" s="8"/>
      <c r="O14" s="26"/>
      <c r="P14" s="26"/>
      <c r="Q14" s="27">
        <f>SUM(P7:P11)</f>
        <v>6200</v>
      </c>
      <c r="R14" s="95">
        <f>SUM(S7:S11)</f>
        <v>5775</v>
      </c>
      <c r="S14" s="96"/>
      <c r="T14" s="97"/>
    </row>
    <row r="15" spans="2:22" ht="14.25" customHeight="1" thickTop="1"/>
    <row r="16" spans="2:2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</sheetData>
  <sheetProtection algorithmName="SHA-512" hashValue="HvI0gQsbWP7jlSyPqLgQfDin1VJnWn4DFBh8Yvwr1kf49f8u0aVAi8hkEOVyv+kSmumvDVY5m6nMwaIpcgcb/Q==" saltValue="Yr7iQk+KLo2aQfoTQq9Rrw==" spinCount="100000" sheet="1" objects="1" scenarios="1"/>
  <mergeCells count="13">
    <mergeCell ref="B14:G14"/>
    <mergeCell ref="R14:T14"/>
    <mergeCell ref="B1:C1"/>
    <mergeCell ref="B13:G13"/>
    <mergeCell ref="R13:T13"/>
    <mergeCell ref="V7:V11"/>
    <mergeCell ref="I7:I11"/>
    <mergeCell ref="J7:J11"/>
    <mergeCell ref="K7:K11"/>
    <mergeCell ref="L7:L11"/>
    <mergeCell ref="M7:M11"/>
    <mergeCell ref="N7:N11"/>
    <mergeCell ref="U7:U11"/>
  </mergeCells>
  <conditionalFormatting sqref="B7:B11">
    <cfRule type="containsBlanks" dxfId="12" priority="53">
      <formula>LEN(TRIM(B7))=0</formula>
    </cfRule>
  </conditionalFormatting>
  <conditionalFormatting sqref="B7:B11">
    <cfRule type="cellIs" dxfId="11" priority="48" operator="greaterThanOrEqual">
      <formula>1</formula>
    </cfRule>
  </conditionalFormatting>
  <conditionalFormatting sqref="T7:T11">
    <cfRule type="cellIs" dxfId="10" priority="45" operator="equal">
      <formula>"VYHOVUJE"</formula>
    </cfRule>
  </conditionalFormatting>
  <conditionalFormatting sqref="T7:T11">
    <cfRule type="cellIs" dxfId="9" priority="44" operator="equal">
      <formula>"NEVYHOVUJE"</formula>
    </cfRule>
  </conditionalFormatting>
  <conditionalFormatting sqref="R7:R11 G7:G11">
    <cfRule type="containsBlanks" dxfId="8" priority="25">
      <formula>LEN(TRIM(G7))=0</formula>
    </cfRule>
  </conditionalFormatting>
  <conditionalFormatting sqref="R7:R11 G7:G11">
    <cfRule type="notContainsBlanks" dxfId="7" priority="23">
      <formula>LEN(TRIM(G7))&gt;0</formula>
    </cfRule>
  </conditionalFormatting>
  <conditionalFormatting sqref="G7:G11 R7:R11">
    <cfRule type="notContainsBlanks" dxfId="6" priority="22">
      <formula>LEN(TRIM(G7))&gt;0</formula>
    </cfRule>
  </conditionalFormatting>
  <conditionalFormatting sqref="G7:G11">
    <cfRule type="notContainsBlanks" dxfId="5" priority="21">
      <formula>LEN(TRIM(G7))&gt;0</formula>
    </cfRule>
  </conditionalFormatting>
  <conditionalFormatting sqref="D7:D11">
    <cfRule type="containsBlanks" dxfId="4" priority="5">
      <formula>LEN(TRIM(D7))=0</formula>
    </cfRule>
  </conditionalFormatting>
  <conditionalFormatting sqref="H7:H8">
    <cfRule type="containsBlanks" dxfId="3" priority="3">
      <formula>LEN(TRIM(H7))=0</formula>
    </cfRule>
  </conditionalFormatting>
  <conditionalFormatting sqref="H7:H8">
    <cfRule type="notContainsBlanks" dxfId="2" priority="4">
      <formula>LEN(TRIM(H7))&gt;0</formula>
    </cfRule>
  </conditionalFormatting>
  <conditionalFormatting sqref="H9:H11">
    <cfRule type="containsBlanks" dxfId="1" priority="1">
      <formula>LEN(TRIM(H9))=0</formula>
    </cfRule>
  </conditionalFormatting>
  <conditionalFormatting sqref="H9:H11">
    <cfRule type="notContainsBlanks" dxfId="0" priority="2">
      <formula>LEN(TRIM(H9))&gt;0</formula>
    </cfRule>
  </conditionalFormatting>
  <dataValidations count="3">
    <dataValidation type="list" showInputMessage="1" showErrorMessage="1" sqref="E7:E11">
      <formula1>"ks,bal,sada,"</formula1>
    </dataValidation>
    <dataValidation type="list" showInputMessage="1" showErrorMessage="1" sqref="J7 H7:H8">
      <formula1>"ANO,NE"</formula1>
    </dataValidation>
    <dataValidation type="list" allowBlank="1" showInputMessage="1" showErrorMessage="1" sqref="H11 H9 H10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[1]CPV!#REF!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2021-05-25T08:08:41Z</cp:lastPrinted>
  <dcterms:created xsi:type="dcterms:W3CDTF">2014-03-05T12:43:32Z</dcterms:created>
  <dcterms:modified xsi:type="dcterms:W3CDTF">2021-05-25T08:08:48Z</dcterms:modified>
</cp:coreProperties>
</file>