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Tonery!$B$1:$S$14</definedName>
  </definedNames>
  <calcPr calcId="125725"/>
</workbook>
</file>

<file path=xl/calcChain.xml><?xml version="1.0" encoding="utf-8"?>
<calcChain xmlns="http://schemas.openxmlformats.org/spreadsheetml/2006/main">
  <c r="S8" i="1"/>
  <c r="O8"/>
  <c r="R8" l="1"/>
  <c r="R9"/>
  <c r="S10"/>
  <c r="R11"/>
  <c r="S11"/>
  <c r="O9"/>
  <c r="O10"/>
  <c r="O11"/>
  <c r="S9" l="1"/>
  <c r="R10"/>
  <c r="S7"/>
  <c r="R7"/>
  <c r="O7"/>
  <c r="P14" s="1"/>
  <c r="Q14" l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<sst xmlns="http://schemas.openxmlformats.org/spreadsheetml/2006/main" count="64" uniqueCount="50">
  <si>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</si>
  <si>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</si>
  <si>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</si>
  <si>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</si>
  <si>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</si>
  <si>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</si>
  <si>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</si>
  <si>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</si>
  <si>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</si>
  <si>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</si>
  <si>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</si>
  <si>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</si>
  <si>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</si>
  <si>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</si>
  <si>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</si>
  <si>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</si>
  <si>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</si>
  <si>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</si>
  <si>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</si>
  <si>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</si>
  <si>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</si>
  <si>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</si>
  <si>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</si>
  <si>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</si>
  <si>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</si>
  <si>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</si>
  <si>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</si>
  <si>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</si>
  <si>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</si>
  <si>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Tonery (II.) 016 - 2021 (kompatibilní)</t>
  </si>
  <si>
    <t>Pokud financováno z projektových prostředků, pak ŘEŠITEL uvede: NÁZEV A ČÍSLO DOTAČNÍHO PROJEKTU</t>
  </si>
  <si>
    <t>KEI - Jolana Vítková,
Tel.: 37763 4201,
jvitkova@fel.zcu.cz</t>
  </si>
  <si>
    <t>Univerzitní 26, 301 00 Plzeň,
 Fakulta elektrotechnická -
Katedra elektroniky a informačních technologií,
místnost EK 516</t>
  </si>
  <si>
    <t>Sady Pětatřicátníků 14, 301 00 Plzeň, 
Fakulta právnická - Katedra obchodního práva 
místnost PC 118</t>
  </si>
  <si>
    <t xml:space="preserve">KOP - Martina Čechová,
Tel.: 37763 7361,
mcechov@kop.zcu.cz </t>
  </si>
  <si>
    <t>Originální, nebo kompatibilní toner splňující podmínky certifikátu STMC. 
Kapacita při 5% pokrytí 1 300 stran A4.</t>
  </si>
  <si>
    <t>Originální, nebo kompatibilní toner splňující podmínky certifikátu STMC. 
Kapacita při 5% pokrytí 1 000 stran A4.</t>
  </si>
  <si>
    <t xml:space="preserve">Originální, nebo kompatibilní toner splňující podmínky certifikátu STMC. 
Minimální výtěžnost 6 000 stran. </t>
  </si>
  <si>
    <t xml:space="preserve">Toner do tiskárny HP LaserJet 1320 - černý   </t>
  </si>
  <si>
    <t>Toner do tiskárny HP MFP M176n - černý</t>
  </si>
  <si>
    <t>Toner do tiskárny HP MFP M176n - azurový</t>
  </si>
  <si>
    <t>Toner do tiskárny HP MFP M176n - purpurový</t>
  </si>
  <si>
    <t>Toner do tiskárny HP MFP M176n - žlutý</t>
  </si>
  <si>
    <t>Požadavek na předložení certifikátu STMC</t>
  </si>
  <si>
    <t>ANO</t>
  </si>
  <si>
    <t>Alternativní toner CF350A, black, 1.300 stran, HP CLJ Pro M176n</t>
  </si>
  <si>
    <t>Alternativní toner CF351A, cyan, 1.000 stran, HP CLJ Pro M176n</t>
  </si>
  <si>
    <t>Alternativní toner CF353A, magenta, 1.000 stran, HP CLJ Pro M176n</t>
  </si>
  <si>
    <t>Alternativní toner CF352A, yellow, 1.000 stran, HP 130A, HP CLJ Pro M176n</t>
  </si>
  <si>
    <t>Alternativní toner Q5949X, black, 6.000 stran, HP LJ 1320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</si>
</sst>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7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10" xfId="0" applyFont="1" applyFill="1" applyBorder="1" applyAlignment="1" applyProtection="1">
      <alignment horizontal="left" vertical="center" wrapText="1" indent="1"/>
      <protection locked="0"/>
    </xf>
    <xf numFmtId="0" fontId="10" fillId="4" borderId="17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164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161"/>
  <sheetViews>
    <sheetView tabSelected="1" topLeftCell="I4" zoomScaleNormal="100" workbookViewId="0">
      <selection activeCell="Q11" sqref="Q11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68.425781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9" style="1" bestFit="1" customWidth="1"/>
    <col min="11" max="11" width="27.85546875" style="5" hidden="1" customWidth="1"/>
    <col min="12" max="12" width="27.5703125" style="5" customWidth="1"/>
    <col min="13" max="13" width="44" style="5" customWidth="1"/>
    <col min="14" max="14" width="25.7109375" style="1" customWidth="1"/>
    <col min="15" max="15" width="14.28515625" style="1" hidden="1" customWidth="1"/>
    <col min="16" max="16" width="20.7109375" style="5" bestFit="1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140625" style="5" hidden="1" customWidth="1"/>
    <col min="21" max="21" width="37.85546875" style="4" customWidth="1"/>
    <col min="22" max="16384" width="8.85546875" style="5"/>
  </cols>
  <sheetData>
    <row r="1" spans="2:21" ht="34.15" customHeight="1">
      <c r="B1" s="102" t="s">
        <v>29</v>
      </c>
      <c r="C1" s="102"/>
      <c r="D1" s="28"/>
      <c r="E1" s="29"/>
    </row>
    <row r="2" spans="2:21" ht="22.15" customHeight="1">
      <c r="B2" s="32"/>
      <c r="C2" s="32"/>
      <c r="D2" s="28"/>
      <c r="E2" s="29"/>
    </row>
    <row r="3" spans="2:21" s="27" customFormat="1" ht="19.149999999999999" customHeight="1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>
      <c r="B5" s="11"/>
      <c r="C5" s="12"/>
      <c r="D5" s="13"/>
      <c r="E5" s="13"/>
      <c r="F5" s="6"/>
      <c r="G5" s="14" t="s">
        <v>2</v>
      </c>
      <c r="H5" s="81"/>
      <c r="I5" s="6"/>
      <c r="J5" s="6"/>
      <c r="N5" s="15"/>
      <c r="O5" s="15"/>
      <c r="Q5" s="14" t="s">
        <v>2</v>
      </c>
      <c r="U5" s="9"/>
    </row>
    <row r="6" spans="2:21" ht="102.75" customHeight="1" thickTop="1" thickBot="1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43</v>
      </c>
      <c r="I6" s="38" t="s">
        <v>19</v>
      </c>
      <c r="J6" s="38" t="s">
        <v>20</v>
      </c>
      <c r="K6" s="17" t="s">
        <v>30</v>
      </c>
      <c r="L6" s="39" t="s">
        <v>22</v>
      </c>
      <c r="M6" s="38" t="s">
        <v>23</v>
      </c>
      <c r="N6" s="17" t="s">
        <v>28</v>
      </c>
      <c r="O6" s="38" t="s">
        <v>24</v>
      </c>
      <c r="P6" s="17" t="s">
        <v>6</v>
      </c>
      <c r="Q6" s="19" t="s">
        <v>7</v>
      </c>
      <c r="R6" s="79" t="s">
        <v>8</v>
      </c>
      <c r="S6" s="79" t="s">
        <v>9</v>
      </c>
      <c r="T6" s="38" t="s">
        <v>25</v>
      </c>
      <c r="U6" s="38" t="s">
        <v>26</v>
      </c>
    </row>
    <row r="7" spans="2:21" ht="49.9" customHeight="1" thickTop="1">
      <c r="B7" s="48">
        <v>1</v>
      </c>
      <c r="C7" s="73" t="s">
        <v>39</v>
      </c>
      <c r="D7" s="49">
        <v>1</v>
      </c>
      <c r="E7" s="50" t="s">
        <v>15</v>
      </c>
      <c r="F7" s="73" t="s">
        <v>35</v>
      </c>
      <c r="G7" s="83" t="s">
        <v>45</v>
      </c>
      <c r="H7" s="80" t="s">
        <v>44</v>
      </c>
      <c r="I7" s="94" t="s">
        <v>27</v>
      </c>
      <c r="J7" s="91" t="s">
        <v>21</v>
      </c>
      <c r="K7" s="91"/>
      <c r="L7" s="97" t="s">
        <v>31</v>
      </c>
      <c r="M7" s="97" t="s">
        <v>32</v>
      </c>
      <c r="N7" s="51">
        <v>14</v>
      </c>
      <c r="O7" s="52">
        <f>D7*P7</f>
        <v>450</v>
      </c>
      <c r="P7" s="53">
        <v>450</v>
      </c>
      <c r="Q7" s="87">
        <v>380</v>
      </c>
      <c r="R7" s="54">
        <f>D7*Q7</f>
        <v>380</v>
      </c>
      <c r="S7" s="55" t="str">
        <f t="shared" ref="S7" si="0">IF(ISNUMBER(Q7), IF(Q7&gt;P7,"NEVYHOVUJE","VYHOVUJE")," ")</f>
        <v>VYHOVUJE</v>
      </c>
      <c r="T7" s="91"/>
      <c r="U7" s="91" t="s">
        <v>10</v>
      </c>
    </row>
    <row r="8" spans="2:21" ht="49.9" customHeight="1">
      <c r="B8" s="40">
        <v>2</v>
      </c>
      <c r="C8" s="74" t="s">
        <v>40</v>
      </c>
      <c r="D8" s="41">
        <v>1</v>
      </c>
      <c r="E8" s="42" t="s">
        <v>15</v>
      </c>
      <c r="F8" s="74" t="s">
        <v>36</v>
      </c>
      <c r="G8" s="84" t="s">
        <v>46</v>
      </c>
      <c r="H8" s="80" t="s">
        <v>44</v>
      </c>
      <c r="I8" s="95"/>
      <c r="J8" s="92"/>
      <c r="K8" s="92"/>
      <c r="L8" s="95"/>
      <c r="M8" s="95"/>
      <c r="N8" s="43">
        <v>14</v>
      </c>
      <c r="O8" s="44">
        <f>D8*P8</f>
        <v>450</v>
      </c>
      <c r="P8" s="45">
        <v>450</v>
      </c>
      <c r="Q8" s="88">
        <v>380</v>
      </c>
      <c r="R8" s="46">
        <f>D8*Q8</f>
        <v>380</v>
      </c>
      <c r="S8" s="47" t="str">
        <f t="shared" ref="S8" si="1">IF(ISNUMBER(Q8), IF(Q8&gt;P8,"NEVYHOVUJE","VYHOVUJE")," ")</f>
        <v>VYHOVUJE</v>
      </c>
      <c r="T8" s="92"/>
      <c r="U8" s="92"/>
    </row>
    <row r="9" spans="2:21" ht="49.9" customHeight="1">
      <c r="B9" s="40">
        <v>3</v>
      </c>
      <c r="C9" s="74" t="s">
        <v>41</v>
      </c>
      <c r="D9" s="41">
        <v>1</v>
      </c>
      <c r="E9" s="42" t="s">
        <v>15</v>
      </c>
      <c r="F9" s="74" t="s">
        <v>36</v>
      </c>
      <c r="G9" s="84" t="s">
        <v>47</v>
      </c>
      <c r="H9" s="80" t="s">
        <v>44</v>
      </c>
      <c r="I9" s="95"/>
      <c r="J9" s="92"/>
      <c r="K9" s="92"/>
      <c r="L9" s="95"/>
      <c r="M9" s="95"/>
      <c r="N9" s="43">
        <v>14</v>
      </c>
      <c r="O9" s="44">
        <f>D9*P9</f>
        <v>450</v>
      </c>
      <c r="P9" s="45">
        <v>450</v>
      </c>
      <c r="Q9" s="88">
        <v>380</v>
      </c>
      <c r="R9" s="46">
        <f>D9*Q9</f>
        <v>380</v>
      </c>
      <c r="S9" s="47" t="str">
        <f t="shared" ref="S9:S11" si="2">IF(ISNUMBER(Q9), IF(Q9&gt;P9,"NEVYHOVUJE","VYHOVUJE")," ")</f>
        <v>VYHOVUJE</v>
      </c>
      <c r="T9" s="92"/>
      <c r="U9" s="92"/>
    </row>
    <row r="10" spans="2:21" ht="49.9" customHeight="1" thickBot="1">
      <c r="B10" s="59">
        <v>4</v>
      </c>
      <c r="C10" s="75" t="s">
        <v>42</v>
      </c>
      <c r="D10" s="60">
        <v>1</v>
      </c>
      <c r="E10" s="61" t="s">
        <v>15</v>
      </c>
      <c r="F10" s="75" t="s">
        <v>36</v>
      </c>
      <c r="G10" s="85" t="s">
        <v>48</v>
      </c>
      <c r="H10" s="80" t="s">
        <v>44</v>
      </c>
      <c r="I10" s="96"/>
      <c r="J10" s="93"/>
      <c r="K10" s="93"/>
      <c r="L10" s="96"/>
      <c r="M10" s="96"/>
      <c r="N10" s="68">
        <v>14</v>
      </c>
      <c r="O10" s="69">
        <f>D10*P10</f>
        <v>450</v>
      </c>
      <c r="P10" s="70">
        <v>450</v>
      </c>
      <c r="Q10" s="89">
        <v>380</v>
      </c>
      <c r="R10" s="71">
        <f>D10*Q10</f>
        <v>380</v>
      </c>
      <c r="S10" s="72" t="str">
        <f t="shared" si="2"/>
        <v>VYHOVUJE</v>
      </c>
      <c r="T10" s="93"/>
      <c r="U10" s="93"/>
    </row>
    <row r="11" spans="2:21" ht="65.45" customHeight="1" thickBot="1">
      <c r="B11" s="56">
        <v>5</v>
      </c>
      <c r="C11" s="76" t="s">
        <v>38</v>
      </c>
      <c r="D11" s="57">
        <v>2</v>
      </c>
      <c r="E11" s="58" t="s">
        <v>15</v>
      </c>
      <c r="F11" s="76" t="s">
        <v>37</v>
      </c>
      <c r="G11" s="86" t="s">
        <v>49</v>
      </c>
      <c r="H11" s="82" t="s">
        <v>44</v>
      </c>
      <c r="I11" s="62" t="s">
        <v>27</v>
      </c>
      <c r="J11" s="58" t="s">
        <v>21</v>
      </c>
      <c r="K11" s="58"/>
      <c r="L11" s="62" t="s">
        <v>34</v>
      </c>
      <c r="M11" s="62" t="s">
        <v>33</v>
      </c>
      <c r="N11" s="63">
        <v>14</v>
      </c>
      <c r="O11" s="64">
        <f>D11*P11</f>
        <v>1600</v>
      </c>
      <c r="P11" s="65">
        <v>800</v>
      </c>
      <c r="Q11" s="90">
        <v>300</v>
      </c>
      <c r="R11" s="66">
        <f>D11*Q11</f>
        <v>600</v>
      </c>
      <c r="S11" s="67" t="str">
        <f t="shared" si="2"/>
        <v>VYHOVUJE</v>
      </c>
      <c r="T11" s="58"/>
      <c r="U11" s="58" t="s">
        <v>10</v>
      </c>
    </row>
    <row r="12" spans="2:21" ht="16.5" thickTop="1" thickBot="1">
      <c r="C12" s="5"/>
      <c r="D12" s="5"/>
      <c r="E12" s="5"/>
      <c r="F12" s="5"/>
      <c r="G12" s="5"/>
      <c r="H12" s="5"/>
      <c r="I12" s="5"/>
      <c r="J12" s="5"/>
      <c r="N12" s="5"/>
      <c r="O12" s="5"/>
      <c r="R12" s="36"/>
    </row>
    <row r="13" spans="2:21" ht="60.75" customHeight="1" thickTop="1" thickBot="1">
      <c r="B13" s="103" t="s">
        <v>11</v>
      </c>
      <c r="C13" s="104"/>
      <c r="D13" s="104"/>
      <c r="E13" s="104"/>
      <c r="F13" s="104"/>
      <c r="G13" s="104"/>
      <c r="H13" s="78"/>
      <c r="I13" s="20"/>
      <c r="J13" s="20"/>
      <c r="K13" s="20"/>
      <c r="L13" s="9"/>
      <c r="M13" s="9"/>
      <c r="N13" s="21"/>
      <c r="O13" s="21"/>
      <c r="P13" s="22" t="s">
        <v>12</v>
      </c>
      <c r="Q13" s="105" t="s">
        <v>13</v>
      </c>
      <c r="R13" s="106"/>
      <c r="S13" s="107"/>
      <c r="T13" s="15"/>
      <c r="U13" s="23"/>
    </row>
    <row r="14" spans="2:21" ht="33" customHeight="1" thickTop="1" thickBot="1">
      <c r="B14" s="98" t="s">
        <v>14</v>
      </c>
      <c r="C14" s="98"/>
      <c r="D14" s="98"/>
      <c r="E14" s="98"/>
      <c r="F14" s="98"/>
      <c r="G14" s="98"/>
      <c r="H14" s="77"/>
      <c r="I14" s="24"/>
      <c r="L14" s="8"/>
      <c r="M14" s="8"/>
      <c r="N14" s="25"/>
      <c r="O14" s="25"/>
      <c r="P14" s="26">
        <f>SUM(O7:O11)</f>
        <v>3400</v>
      </c>
      <c r="Q14" s="99">
        <f>SUM(R7:R11)</f>
        <v>2120</v>
      </c>
      <c r="R14" s="100"/>
      <c r="S14" s="101"/>
    </row>
    <row r="15" spans="2:21" ht="14.25" customHeight="1" thickTop="1"/>
    <row r="16" spans="2:2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password="C143" sheet="1" objects="1" scenarios="1"/>
  <mergeCells count="12">
    <mergeCell ref="B14:G14"/>
    <mergeCell ref="Q14:S14"/>
    <mergeCell ref="B1:C1"/>
    <mergeCell ref="B13:G13"/>
    <mergeCell ref="Q13:S13"/>
    <mergeCell ref="M7:M10"/>
    <mergeCell ref="U7:U10"/>
    <mergeCell ref="T7:T10"/>
    <mergeCell ref="I7:I10"/>
    <mergeCell ref="J7:J10"/>
    <mergeCell ref="K7:K10"/>
    <mergeCell ref="L7:L10"/>
  </mergeCells>
  <conditionalFormatting sqref="B7:B11">
    <cfRule type="containsBlanks" dxfId="10" priority="53">
      <formula>LEN(TRIM(B7))=0</formula>
    </cfRule>
  </conditionalFormatting>
  <conditionalFormatting sqref="B7:B11">
    <cfRule type="cellIs" dxfId="9" priority="48" operator="greaterThanOrEqual">
      <formula>1</formula>
    </cfRule>
  </conditionalFormatting>
  <conditionalFormatting sqref="S7:S11">
    <cfRule type="cellIs" dxfId="8" priority="45" operator="equal">
      <formula>"VYHOVUJE"</formula>
    </cfRule>
  </conditionalFormatting>
  <conditionalFormatting sqref="S7:S11">
    <cfRule type="cellIs" dxfId="7" priority="44" operator="equal">
      <formula>"NEVYHOVUJE"</formula>
    </cfRule>
  </conditionalFormatting>
  <conditionalFormatting sqref="Q7:Q11 G7:G11">
    <cfRule type="containsBlanks" dxfId="6" priority="25">
      <formula>LEN(TRIM(G7))=0</formula>
    </cfRule>
  </conditionalFormatting>
  <conditionalFormatting sqref="Q7:Q11 G7:G11">
    <cfRule type="notContainsBlanks" dxfId="5" priority="23">
      <formula>LEN(TRIM(G7))&gt;0</formula>
    </cfRule>
  </conditionalFormatting>
  <conditionalFormatting sqref="G7:G11 Q7:Q11">
    <cfRule type="notContainsBlanks" dxfId="4" priority="22">
      <formula>LEN(TRIM(G7))&gt;0</formula>
    </cfRule>
  </conditionalFormatting>
  <conditionalFormatting sqref="G7:G11">
    <cfRule type="notContainsBlanks" dxfId="3" priority="21">
      <formula>LEN(TRIM(G7))&gt;0</formula>
    </cfRule>
  </conditionalFormatting>
  <conditionalFormatting sqref="D7:D11">
    <cfRule type="containsBlanks" dxfId="2" priority="5">
      <formula>LEN(TRIM(D7))=0</formula>
    </cfRule>
  </conditionalFormatting>
  <conditionalFormatting sqref="H7:H11"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3">
    <dataValidation type="list" showInputMessage="1" showErrorMessage="1" sqref="E7:E11">
      <formula1>"ks,bal,sada,"</formula1>
    </dataValidation>
    <dataValidation type="list" showInputMessage="1" showErrorMessage="1" sqref="J7 H7:H11">
      <formula1>"ANO,NE"</formula1>
    </dataValidation>
    <dataValidation type="list" allowBlank="1" showInputMessage="1" showErrorMessage="1" sqref="J11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2021-04-28T06:34:54Z</cp:lastPrinted>
  <dcterms:created xsi:type="dcterms:W3CDTF">2014-03-05T12:43:32Z</dcterms:created>
  <dcterms:modified xsi:type="dcterms:W3CDTF">2021-04-28T15:00:33Z</dcterms:modified>
</cp:coreProperties>
</file>