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/>
  <bookViews>
    <workbookView xWindow="0" yWindow="0" windowWidth="28800" windowHeight="11625" tabRatio="778" activeTab="0"/>
  </bookViews>
  <sheets>
    <sheet name="Výpočetní technika" sheetId="1" r:id="rId1"/>
  </sheets>
  <definedNames>
    <definedName name="_xlnm.Print_Area" localSheetId="0">'Výpočetní technika'!$B$1:$T$21</definedName>
  </definedNames>
  <calcPr calcId="191029"/>
</workbook>
</file>

<file path=xl/sharedStrings.xml><?xml version="1.0" encoding="utf-8"?>
<sst xmlns="http://schemas.openxmlformats.org/spreadsheetml/2006/main" count="73" uniqueCount="60">
  <si>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</si>
  <si>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</si>
  <si>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</si>
  <si>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</si>
  <si>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</si>
  <si>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</si>
  <si>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</si>
  <si>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</si>
  <si>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</si>
  <si>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</si>
  <si>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</si>
  <si>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30231310-3 - Ploché monitory</t>
  </si>
  <si>
    <t xml:space="preserve">30234000-8 - Média pro ukládání dat </t>
  </si>
  <si>
    <t xml:space="preserve">30237000-9 - Součásti, příslušenství a doplňky pro počítače </t>
  </si>
  <si>
    <t xml:space="preserve">30237200-1 - Počítačová příslušenství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</si>
  <si>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</si>
  <si>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</si>
  <si>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</si>
  <si>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</si>
  <si>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</si>
  <si>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</si>
  <si>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</si>
  <si>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</si>
  <si>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</si>
  <si>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</si>
  <si>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</si>
  <si>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</si>
  <si>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</si>
  <si>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</si>
  <si>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</si>
  <si>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>Odkaz na splnění požadavku Energy star nebo TCO Certified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</si>
  <si>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</si>
  <si>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 xml:space="preserve">Zadavatel požaduje, aby vybraná zařízení splňovala požadavky na certifikaci Energy star (viz https://www.energystar.gov/products) nebo TCO Certified (viz https://tcocertified.com/product-finder/) </t>
  </si>
  <si>
    <t>NE</t>
  </si>
  <si>
    <t xml:space="preserve">Příloha č. 2 Kupní smlouvy - technická specifikace
Výpočetní technika (III.) 033-2021 </t>
  </si>
  <si>
    <t>Počítačový monitor</t>
  </si>
  <si>
    <t>ANO</t>
  </si>
  <si>
    <t>Ing. Miloslav Konopík, Ph.D.,
Tel.: 37763 2418
e-mail: konopik@kiv.zcu.cz</t>
  </si>
  <si>
    <t>Technická 8, 
301 00 Plzeň,
Fakulta aplikovaných věd -
Katedra informatiky a výpočetní techniky, 
místnost UN 334</t>
  </si>
  <si>
    <t>TL03000152 AIMLaw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</si>
  <si>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</si>
  <si>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Úhlopříčka: 31'' a větší.
Typ panelu: VA, IPS.
Povrch panelu: Antireflexní.
Rozlišení: 3840 × 2160 a více.
Obnovovací frekvence: 60 Hz a více.
Maximální jas: 600 cd/m2 a více.
Kontrast: 3 000:1 a více.
Propojení: USB-C (napájení nejméně 60 W).
Další konektory: ethernetový port RJ-45, USB 3.0 nejméně 2x.
Záruka: min. 36 měsíců.</t>
  </si>
  <si>
    <t>Záruka na zboží min. 36 měsíců.</t>
  </si>
  <si>
    <t>Husova 11,
301 00 Plzeň,
Fakulta zdravotnických studií -
Katedra rehabilitačních oborů</t>
  </si>
  <si>
    <t>VS-21-033</t>
  </si>
  <si>
    <t>Externí disk 3 TB</t>
  </si>
  <si>
    <t>Bezdrátová optická myš</t>
  </si>
  <si>
    <t>Externí mechanika USB DVD+/-RW Drive</t>
  </si>
  <si>
    <t>Filip Bušek,
Tel.: 37763 5219,
busekf@ujp.zcu.cz</t>
  </si>
  <si>
    <t>Univerzitní 2732/8, 
301 00 Plzeň,
Ústav jazykové přípravy, 
místnost UU 306</t>
  </si>
  <si>
    <t xml:space="preserve">Formát: DVD/CD. 
Typ mechnaiky DVD-RW. 
Rychlost čtení CD 24x. Rychlost zápisu CD 24x. 
Rychlost čtení DVD 8x. Rychlost zápisu DVD 8x. 
Kompatibilita s Windows, MacOS. Napájení přes USB. </t>
  </si>
  <si>
    <r>
      <t xml:space="preserve">Kapacita min. 3 TB.
Formát disku 2,5". 
Odolný kryt disku.
Odolnost proti nárazům.
Kompatibilní s nejnovější verzí rozhraní USB 3.0. 
Disk je kompatibilní se systémy Windows 10, 8 a 7 a lze také přeformátovat pro systémy Mac OS X. 
</t>
    </r>
    <r>
      <rPr>
        <sz val="11"/>
        <rFont val="Calibri"/>
        <family val="2"/>
        <scheme val="minor"/>
      </rPr>
      <t xml:space="preserve">Hmotnost max. 240 g. </t>
    </r>
  </si>
  <si>
    <t>Bezdrátová myš s laserovým snímačem, rozlišení min. 1600 CPI, pro pravou i levou ruku, 3 tlačítka, rolovací kolečko, připojení přes bluetooth, napájení myši na tužkové baterie.</t>
  </si>
  <si>
    <t>Mgr. Tomáš Votík,
 Tel.: 731 829 808,
e-mail: votikt@kfe.zcu.cz</t>
  </si>
  <si>
    <t>USB síťová karta</t>
  </si>
  <si>
    <t>Bezdrátová myš - šedá</t>
  </si>
  <si>
    <t>Radka Kristlová, 
Tel.: 37763 1061</t>
  </si>
  <si>
    <t>Univerzitní 8,
301 00 Plzeň, 
Rektorát - Útvar kvestora,
místnost UR 302</t>
  </si>
  <si>
    <t>Podpora rychlostí 10/100/1000 Mbit/s.
Rozhraní USB-C.
Počet portů RJ-45: 1x.
Funkce Wake-on-LAN, Plug &amp; Play, LED indikace.</t>
  </si>
  <si>
    <t>Druh myši: optická.
Počet tlačítek: min. 3 (levé, pravé a středové pro rolování).
Hmotnost: max. 81 g.
Rozlišení min. 800 - 1600 DPI.
Rozměry myši max. 59,5 x 106 x 37,1 mm.
RF Frekvence: min. 24 GHz
Barva se preferuje stříbrná nebo šedá.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</si>
</sst>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ck"/>
      <right style="medium"/>
      <top/>
      <bottom/>
    </border>
    <border>
      <left style="medium"/>
      <right style="medium"/>
      <top style="thin"/>
      <bottom style="thick"/>
    </border>
    <border diagonalUp="1" diagonalDown="1">
      <left style="medium"/>
      <right style="medium"/>
      <top/>
      <bottom/>
      <diagonal style="thin"/>
    </border>
    <border>
      <left style="thick"/>
      <right style="medium"/>
      <top/>
      <bottom style="medium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 style="medium"/>
      <diagonal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 diagonalUp="1" diagonalDown="1">
      <left style="medium"/>
      <right style="medium"/>
      <top/>
      <bottom style="thick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12" fillId="0" borderId="0" xfId="21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4" borderId="6" xfId="0" applyNumberForma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3" fontId="0" fillId="7" borderId="16" xfId="0" applyNumberForma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81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54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37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11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36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35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60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59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84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89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32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82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56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06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55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54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04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53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78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03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280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02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27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51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76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01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00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25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49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180975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69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88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07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26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45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83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02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21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40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595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97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35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54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54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50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45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45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64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83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0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21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40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59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78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180975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69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07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83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7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180975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69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07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83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7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34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180975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69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07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83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35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56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79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77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00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180975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69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07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83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5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7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85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95250</xdr:colOff>
      <xdr:row>71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9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59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81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81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30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55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28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53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78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28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52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02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51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76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26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75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00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25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49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69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45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64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83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02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21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59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78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97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1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73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50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07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26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45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64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0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21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40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59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9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16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145</xdr:row>
      <xdr:rowOff>180975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35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54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7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92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31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152</xdr:row>
      <xdr:rowOff>180975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69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88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07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26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4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64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83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02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40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59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7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97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16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5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92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1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1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69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69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00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026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02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02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2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40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78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97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216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235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355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95250</xdr:colOff>
      <xdr:row>80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75610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32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82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07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318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56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65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40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88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850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9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59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8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180975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69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7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9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3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5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7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69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7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9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5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9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00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02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355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7561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070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65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40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88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9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59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8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180975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69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7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355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756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070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65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40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88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40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88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365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34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59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8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070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180975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69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07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7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850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9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59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8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355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756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070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65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40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88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40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88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365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355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603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850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09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34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59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070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65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850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9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59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8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180975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69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7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9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3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5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7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69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7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9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5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9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00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02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355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756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070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65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40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88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65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40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88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88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88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8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80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50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00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49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50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83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21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7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9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3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5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7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11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69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45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21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59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7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97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9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9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5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5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69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007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21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365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77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084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07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0907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9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08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180975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769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11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39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3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5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7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7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79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5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89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00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02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21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187</xdr:row>
      <xdr:rowOff>180975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5235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6355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756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575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070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01415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2"/>
  <sheetViews>
    <sheetView tabSelected="1" zoomScale="60" zoomScaleNormal="60" zoomScalePageLayoutView="30" workbookViewId="0" topLeftCell="B1">
      <selection activeCell="I7" sqref="I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4.8515625" style="1" customWidth="1"/>
    <col min="4" max="4" width="12.28125" style="2" customWidth="1"/>
    <col min="5" max="5" width="10.57421875" style="3" customWidth="1"/>
    <col min="6" max="6" width="85.28125" style="1" customWidth="1"/>
    <col min="7" max="7" width="29.7109375" style="4" bestFit="1" customWidth="1"/>
    <col min="8" max="8" width="22.421875" style="4" customWidth="1"/>
    <col min="9" max="9" width="21.7109375" style="4" customWidth="1"/>
    <col min="10" max="10" width="19.28125" style="1" bestFit="1" customWidth="1"/>
    <col min="11" max="11" width="42.28125" style="5" customWidth="1"/>
    <col min="12" max="12" width="32.57421875" style="5" customWidth="1"/>
    <col min="13" max="13" width="29.7109375" style="5" customWidth="1"/>
    <col min="14" max="14" width="43.140625" style="4" customWidth="1"/>
    <col min="15" max="15" width="28.7109375" style="4" customWidth="1"/>
    <col min="16" max="16" width="16.8515625" style="4" hidden="1" customWidth="1"/>
    <col min="17" max="17" width="22.7109375" style="5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4.140625" style="5" hidden="1" customWidth="1"/>
    <col min="22" max="22" width="37.140625" style="6" customWidth="1"/>
    <col min="23" max="16384" width="9.140625" style="5" customWidth="1"/>
  </cols>
  <sheetData>
    <row r="1" spans="2:22" ht="40.9" customHeight="1">
      <c r="B1" s="122" t="s">
        <v>34</v>
      </c>
      <c r="C1" s="123"/>
      <c r="D1" s="123"/>
      <c r="E1" s="37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104"/>
      <c r="E3" s="104"/>
      <c r="F3" s="104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104"/>
      <c r="E4" s="104"/>
      <c r="F4" s="104"/>
      <c r="G4" s="104"/>
      <c r="H4" s="104"/>
      <c r="I4" s="11"/>
      <c r="J4" s="11"/>
      <c r="K4" s="11"/>
      <c r="L4" s="49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37" t="s">
        <v>2</v>
      </c>
      <c r="H5" s="138"/>
      <c r="I5" s="1"/>
      <c r="J5" s="5"/>
      <c r="N5" s="1"/>
      <c r="O5" s="19"/>
      <c r="P5" s="19"/>
      <c r="R5" s="18" t="s">
        <v>2</v>
      </c>
      <c r="V5" s="39"/>
    </row>
    <row r="6" spans="2:22" ht="70.9" customHeight="1" thickBot="1" thickTop="1">
      <c r="B6" s="40" t="s">
        <v>3</v>
      </c>
      <c r="C6" s="41" t="s">
        <v>15</v>
      </c>
      <c r="D6" s="41" t="s">
        <v>4</v>
      </c>
      <c r="E6" s="41" t="s">
        <v>16</v>
      </c>
      <c r="F6" s="41" t="s">
        <v>17</v>
      </c>
      <c r="G6" s="46" t="s">
        <v>26</v>
      </c>
      <c r="H6" s="47" t="s">
        <v>30</v>
      </c>
      <c r="I6" s="42" t="s">
        <v>18</v>
      </c>
      <c r="J6" s="41" t="s">
        <v>19</v>
      </c>
      <c r="K6" s="41" t="s">
        <v>40</v>
      </c>
      <c r="L6" s="43" t="s">
        <v>20</v>
      </c>
      <c r="M6" s="44" t="s">
        <v>21</v>
      </c>
      <c r="N6" s="43" t="s">
        <v>22</v>
      </c>
      <c r="O6" s="43" t="s">
        <v>27</v>
      </c>
      <c r="P6" s="43" t="s">
        <v>23</v>
      </c>
      <c r="Q6" s="41" t="s">
        <v>5</v>
      </c>
      <c r="R6" s="45" t="s">
        <v>6</v>
      </c>
      <c r="S6" s="105" t="s">
        <v>7</v>
      </c>
      <c r="T6" s="105" t="s">
        <v>8</v>
      </c>
      <c r="U6" s="43" t="s">
        <v>24</v>
      </c>
      <c r="V6" s="43" t="s">
        <v>25</v>
      </c>
    </row>
    <row r="7" spans="1:22" ht="187.15" customHeight="1" thickBot="1" thickTop="1">
      <c r="A7" s="20"/>
      <c r="B7" s="50">
        <v>1</v>
      </c>
      <c r="C7" s="51" t="s">
        <v>35</v>
      </c>
      <c r="D7" s="52">
        <v>1</v>
      </c>
      <c r="E7" s="53" t="s">
        <v>28</v>
      </c>
      <c r="F7" s="62" t="s">
        <v>41</v>
      </c>
      <c r="G7" s="147"/>
      <c r="H7" s="152"/>
      <c r="I7" s="54" t="s">
        <v>29</v>
      </c>
      <c r="J7" s="53" t="s">
        <v>36</v>
      </c>
      <c r="K7" s="61" t="s">
        <v>39</v>
      </c>
      <c r="L7" s="60" t="s">
        <v>42</v>
      </c>
      <c r="M7" s="60" t="s">
        <v>37</v>
      </c>
      <c r="N7" s="60" t="s">
        <v>38</v>
      </c>
      <c r="O7" s="55">
        <v>21</v>
      </c>
      <c r="P7" s="56">
        <f>D7*Q7</f>
        <v>12000</v>
      </c>
      <c r="Q7" s="57">
        <v>12000</v>
      </c>
      <c r="R7" s="153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53"/>
      <c r="V7" s="53" t="s">
        <v>11</v>
      </c>
    </row>
    <row r="8" spans="1:22" ht="138" customHeight="1">
      <c r="A8" s="20"/>
      <c r="B8" s="63">
        <v>2</v>
      </c>
      <c r="C8" s="72" t="s">
        <v>45</v>
      </c>
      <c r="D8" s="64">
        <v>1</v>
      </c>
      <c r="E8" s="106" t="s">
        <v>28</v>
      </c>
      <c r="F8" s="77" t="s">
        <v>51</v>
      </c>
      <c r="G8" s="148"/>
      <c r="H8" s="127"/>
      <c r="I8" s="124" t="s">
        <v>29</v>
      </c>
      <c r="J8" s="116" t="s">
        <v>36</v>
      </c>
      <c r="K8" s="118" t="s">
        <v>44</v>
      </c>
      <c r="L8" s="114"/>
      <c r="M8" s="120" t="s">
        <v>53</v>
      </c>
      <c r="N8" s="120" t="s">
        <v>43</v>
      </c>
      <c r="O8" s="65">
        <v>21</v>
      </c>
      <c r="P8" s="66">
        <f>D8*Q8</f>
        <v>2500</v>
      </c>
      <c r="Q8" s="67">
        <v>2500</v>
      </c>
      <c r="R8" s="154"/>
      <c r="S8" s="68">
        <f>D8*R8</f>
        <v>0</v>
      </c>
      <c r="T8" s="69" t="str">
        <f aca="true" t="shared" si="1" ref="T8:T10">IF(ISNUMBER(R8),IF(R8&gt;Q8,"NEVYHOVUJE","VYHOVUJE")," ")</f>
        <v xml:space="preserve"> </v>
      </c>
      <c r="U8" s="116"/>
      <c r="V8" s="106" t="s">
        <v>12</v>
      </c>
    </row>
    <row r="9" spans="1:22" ht="90.6" customHeight="1" thickBot="1">
      <c r="A9" s="20"/>
      <c r="B9" s="98">
        <v>3</v>
      </c>
      <c r="C9" s="108" t="s">
        <v>46</v>
      </c>
      <c r="D9" s="99">
        <v>1</v>
      </c>
      <c r="E9" s="109" t="s">
        <v>28</v>
      </c>
      <c r="F9" s="100" t="s">
        <v>52</v>
      </c>
      <c r="G9" s="149"/>
      <c r="H9" s="128"/>
      <c r="I9" s="125"/>
      <c r="J9" s="117"/>
      <c r="K9" s="119"/>
      <c r="L9" s="126"/>
      <c r="M9" s="121"/>
      <c r="N9" s="121"/>
      <c r="O9" s="101">
        <v>21</v>
      </c>
      <c r="P9" s="102">
        <f>D9*Q9</f>
        <v>500</v>
      </c>
      <c r="Q9" s="103">
        <v>500</v>
      </c>
      <c r="R9" s="155"/>
      <c r="S9" s="70">
        <f>D9*R9</f>
        <v>0</v>
      </c>
      <c r="T9" s="71" t="str">
        <f aca="true" t="shared" si="2" ref="T9">IF(ISNUMBER(R9),IF(R9&gt;Q9,"NEVYHOVUJE","VYHOVUJE")," ")</f>
        <v xml:space="preserve"> </v>
      </c>
      <c r="U9" s="117"/>
      <c r="V9" s="109" t="s">
        <v>13</v>
      </c>
    </row>
    <row r="10" spans="1:22" ht="133.9" customHeight="1" thickBot="1">
      <c r="A10" s="20"/>
      <c r="B10" s="78">
        <v>4</v>
      </c>
      <c r="C10" s="79" t="s">
        <v>47</v>
      </c>
      <c r="D10" s="80">
        <v>1</v>
      </c>
      <c r="E10" s="73" t="s">
        <v>28</v>
      </c>
      <c r="F10" s="81" t="s">
        <v>50</v>
      </c>
      <c r="G10" s="150"/>
      <c r="H10" s="97"/>
      <c r="I10" s="74" t="s">
        <v>29</v>
      </c>
      <c r="J10" s="73" t="s">
        <v>33</v>
      </c>
      <c r="K10" s="82"/>
      <c r="L10" s="75"/>
      <c r="M10" s="76" t="s">
        <v>48</v>
      </c>
      <c r="N10" s="76" t="s">
        <v>49</v>
      </c>
      <c r="O10" s="83">
        <v>21</v>
      </c>
      <c r="P10" s="84">
        <f>D10*Q10</f>
        <v>910</v>
      </c>
      <c r="Q10" s="85">
        <v>910</v>
      </c>
      <c r="R10" s="156"/>
      <c r="S10" s="86">
        <f>D10*R10</f>
        <v>0</v>
      </c>
      <c r="T10" s="87" t="str">
        <f t="shared" si="1"/>
        <v xml:space="preserve"> </v>
      </c>
      <c r="U10" s="73"/>
      <c r="V10" s="73" t="s">
        <v>13</v>
      </c>
    </row>
    <row r="11" spans="1:22" ht="133.9" customHeight="1">
      <c r="A11" s="20"/>
      <c r="B11" s="63">
        <v>5</v>
      </c>
      <c r="C11" s="88" t="s">
        <v>54</v>
      </c>
      <c r="D11" s="64">
        <v>2</v>
      </c>
      <c r="E11" s="106" t="s">
        <v>28</v>
      </c>
      <c r="F11" s="96" t="s">
        <v>58</v>
      </c>
      <c r="G11" s="148"/>
      <c r="H11" s="127"/>
      <c r="I11" s="139" t="s">
        <v>29</v>
      </c>
      <c r="J11" s="141" t="s">
        <v>33</v>
      </c>
      <c r="K11" s="112"/>
      <c r="L11" s="114"/>
      <c r="M11" s="143" t="s">
        <v>56</v>
      </c>
      <c r="N11" s="145" t="s">
        <v>57</v>
      </c>
      <c r="O11" s="65">
        <v>21</v>
      </c>
      <c r="P11" s="66">
        <f>D11*Q11</f>
        <v>1000</v>
      </c>
      <c r="Q11" s="67">
        <v>500</v>
      </c>
      <c r="R11" s="154"/>
      <c r="S11" s="68">
        <f>D11*R11</f>
        <v>0</v>
      </c>
      <c r="T11" s="69" t="str">
        <f aca="true" t="shared" si="3" ref="T11:T12">IF(ISNUMBER(R11),IF(R11&gt;Q11,"NEVYHOVUJE","VYHOVUJE")," ")</f>
        <v xml:space="preserve"> </v>
      </c>
      <c r="U11" s="106"/>
      <c r="V11" s="106" t="s">
        <v>14</v>
      </c>
    </row>
    <row r="12" spans="1:22" ht="133.15" customHeight="1" thickBot="1">
      <c r="A12" s="20"/>
      <c r="B12" s="110">
        <v>6</v>
      </c>
      <c r="C12" s="89" t="s">
        <v>55</v>
      </c>
      <c r="D12" s="90">
        <v>1</v>
      </c>
      <c r="E12" s="107" t="s">
        <v>28</v>
      </c>
      <c r="F12" s="111" t="s">
        <v>59</v>
      </c>
      <c r="G12" s="151"/>
      <c r="H12" s="146"/>
      <c r="I12" s="140"/>
      <c r="J12" s="142"/>
      <c r="K12" s="113"/>
      <c r="L12" s="115"/>
      <c r="M12" s="144"/>
      <c r="N12" s="144"/>
      <c r="O12" s="91">
        <v>21</v>
      </c>
      <c r="P12" s="92">
        <f>D12*Q12</f>
        <v>200</v>
      </c>
      <c r="Q12" s="93">
        <v>200</v>
      </c>
      <c r="R12" s="157"/>
      <c r="S12" s="94">
        <f>D12*R12</f>
        <v>0</v>
      </c>
      <c r="T12" s="95" t="str">
        <f t="shared" si="3"/>
        <v xml:space="preserve"> </v>
      </c>
      <c r="U12" s="107"/>
      <c r="V12" s="107" t="s">
        <v>14</v>
      </c>
    </row>
    <row r="13" spans="3:16" ht="15" customHeight="1" thickBot="1" thickTop="1">
      <c r="C13" s="5"/>
      <c r="D13" s="5"/>
      <c r="E13" s="5"/>
      <c r="F13" s="5"/>
      <c r="G13" s="33"/>
      <c r="H13" s="33"/>
      <c r="I13" s="5"/>
      <c r="J13" s="5"/>
      <c r="N13" s="5"/>
      <c r="O13" s="5"/>
      <c r="P13" s="5"/>
    </row>
    <row r="14" spans="2:22" ht="66.75" customHeight="1" thickBot="1" thickTop="1">
      <c r="B14" s="133" t="s">
        <v>31</v>
      </c>
      <c r="C14" s="133"/>
      <c r="D14" s="133"/>
      <c r="E14" s="133"/>
      <c r="F14" s="133"/>
      <c r="G14" s="133"/>
      <c r="H14" s="133"/>
      <c r="I14" s="133"/>
      <c r="J14" s="21"/>
      <c r="K14" s="21"/>
      <c r="L14" s="7"/>
      <c r="M14" s="7"/>
      <c r="N14" s="7"/>
      <c r="O14" s="22"/>
      <c r="P14" s="22"/>
      <c r="Q14" s="23" t="s">
        <v>9</v>
      </c>
      <c r="R14" s="134" t="s">
        <v>10</v>
      </c>
      <c r="S14" s="135"/>
      <c r="T14" s="136"/>
      <c r="U14" s="24"/>
      <c r="V14" s="25"/>
    </row>
    <row r="15" spans="2:20" ht="36" customHeight="1" thickBot="1" thickTop="1">
      <c r="B15" s="129" t="s">
        <v>32</v>
      </c>
      <c r="C15" s="129"/>
      <c r="D15" s="129"/>
      <c r="E15" s="129"/>
      <c r="F15" s="129"/>
      <c r="G15" s="129"/>
      <c r="I15" s="26"/>
      <c r="L15" s="9"/>
      <c r="M15" s="9"/>
      <c r="N15" s="9"/>
      <c r="O15" s="27"/>
      <c r="P15" s="27"/>
      <c r="Q15" s="28">
        <f>SUM(P7:P12)</f>
        <v>17110</v>
      </c>
      <c r="R15" s="130">
        <f>SUM(S7:S12)</f>
        <v>0</v>
      </c>
      <c r="S15" s="131"/>
      <c r="T15" s="132"/>
    </row>
    <row r="16" spans="2:19" ht="15.75" thickTop="1">
      <c r="B16" s="35"/>
      <c r="C16" s="35"/>
      <c r="D16" s="35"/>
      <c r="E16" s="35"/>
      <c r="F16" s="36"/>
      <c r="G16" s="104"/>
      <c r="H16" s="104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8"/>
      <c r="C17" s="48"/>
      <c r="D17" s="48"/>
      <c r="E17" s="48"/>
      <c r="F17" s="48"/>
      <c r="G17" s="104"/>
      <c r="H17" s="104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2:19" ht="15">
      <c r="B18" s="48"/>
      <c r="C18" s="48"/>
      <c r="D18" s="48"/>
      <c r="E18" s="48"/>
      <c r="F18" s="48"/>
      <c r="G18" s="104"/>
      <c r="H18" s="104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5">
      <c r="B19" s="48"/>
      <c r="C19" s="48"/>
      <c r="D19" s="48"/>
      <c r="E19" s="48"/>
      <c r="F19" s="48"/>
      <c r="G19" s="104"/>
      <c r="H19" s="104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104"/>
      <c r="H20" s="104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8:19" ht="19.9" customHeight="1">
      <c r="H21" s="38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104"/>
      <c r="H22" s="104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104"/>
      <c r="H23" s="104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104"/>
      <c r="H24" s="104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104"/>
      <c r="H25" s="104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104"/>
      <c r="H26" s="104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104"/>
      <c r="H27" s="104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104"/>
      <c r="H28" s="104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104"/>
      <c r="H29" s="104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104"/>
      <c r="H30" s="104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104"/>
      <c r="H31" s="104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104"/>
      <c r="H32" s="104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104"/>
      <c r="H33" s="104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104"/>
      <c r="H34" s="104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104"/>
      <c r="H35" s="104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104"/>
      <c r="H36" s="104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104"/>
      <c r="H37" s="104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104"/>
      <c r="H38" s="104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104"/>
      <c r="H39" s="104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104"/>
      <c r="H40" s="104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104"/>
      <c r="H41" s="104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104"/>
      <c r="H42" s="104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104"/>
      <c r="H43" s="104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104"/>
      <c r="H44" s="104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104"/>
      <c r="H45" s="104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104"/>
      <c r="H46" s="104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104"/>
      <c r="H47" s="104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104"/>
      <c r="H48" s="104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104"/>
      <c r="H49" s="104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104"/>
      <c r="H50" s="104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104"/>
      <c r="H51" s="104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104"/>
      <c r="H52" s="104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104"/>
      <c r="H53" s="104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104"/>
      <c r="H54" s="104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104"/>
      <c r="H55" s="104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104"/>
      <c r="H56" s="104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104"/>
      <c r="H57" s="104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104"/>
      <c r="H58" s="104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104"/>
      <c r="H59" s="104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104"/>
      <c r="H60" s="104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104"/>
      <c r="H61" s="104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104"/>
      <c r="H62" s="104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104"/>
      <c r="H63" s="104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104"/>
      <c r="H64" s="104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104"/>
      <c r="H65" s="104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104"/>
      <c r="H66" s="104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104"/>
      <c r="H67" s="104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104"/>
      <c r="H68" s="104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104"/>
      <c r="H69" s="104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104"/>
      <c r="H70" s="104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104"/>
      <c r="H71" s="104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104"/>
      <c r="H72" s="104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104"/>
      <c r="H73" s="104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104"/>
      <c r="H74" s="104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104"/>
      <c r="H75" s="104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104"/>
      <c r="H76" s="104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104"/>
      <c r="H77" s="104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104"/>
      <c r="H78" s="104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104"/>
      <c r="H79" s="104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104"/>
      <c r="H80" s="104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104"/>
      <c r="H81" s="104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104"/>
      <c r="H82" s="104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104"/>
      <c r="H83" s="104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104"/>
      <c r="H84" s="104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104"/>
      <c r="H85" s="104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104"/>
      <c r="H86" s="104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104"/>
      <c r="H87" s="104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104"/>
      <c r="H88" s="104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104"/>
      <c r="H89" s="104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104"/>
      <c r="H90" s="104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104"/>
      <c r="H91" s="104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104"/>
      <c r="H92" s="104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104"/>
      <c r="H93" s="104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104"/>
      <c r="H94" s="104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104"/>
      <c r="H95" s="104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104"/>
      <c r="H96" s="104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104"/>
      <c r="H97" s="104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104"/>
      <c r="H98" s="104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9"/>
      <c r="E99" s="21"/>
      <c r="F99" s="21"/>
      <c r="G99" s="104"/>
      <c r="H99" s="104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04"/>
      <c r="H100" s="104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6" ht="19.9" customHeight="1">
      <c r="C101" s="21"/>
      <c r="D101" s="29"/>
      <c r="E101" s="21"/>
      <c r="F101" s="21"/>
      <c r="G101" s="104"/>
      <c r="H101" s="104"/>
      <c r="I101" s="11"/>
      <c r="J101" s="11"/>
      <c r="K101" s="11"/>
      <c r="L101" s="11"/>
      <c r="M101" s="11"/>
      <c r="N101" s="6"/>
      <c r="O101" s="6"/>
      <c r="P101" s="6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9.9" customHeight="1">
      <c r="C107" s="5"/>
      <c r="E107" s="5"/>
      <c r="F107" s="5"/>
      <c r="J107" s="5"/>
    </row>
    <row r="108" spans="3:10" ht="19.9" customHeight="1">
      <c r="C108" s="5"/>
      <c r="E108" s="5"/>
      <c r="F108" s="5"/>
      <c r="J108" s="5"/>
    </row>
    <row r="109" spans="3:10" ht="19.9" customHeight="1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</sheetData>
  <sheetProtection algorithmName="SHA-512" hashValue="75HPXduUR/0raLHSmLmv7pR2hvWYIP2LYA6Zx7LSLabr7Y3Bk85Re5tFcMlfVJaxCU32w8D9MXK2QTdvfG099A==" saltValue="Z110FeKI+p7ekRVozabw6g==" spinCount="100000" sheet="1" objects="1" scenarios="1"/>
  <mergeCells count="21">
    <mergeCell ref="B15:G15"/>
    <mergeCell ref="R15:T15"/>
    <mergeCell ref="B14:I14"/>
    <mergeCell ref="R14:T14"/>
    <mergeCell ref="G5:H5"/>
    <mergeCell ref="I11:I12"/>
    <mergeCell ref="J11:J12"/>
    <mergeCell ref="M11:M12"/>
    <mergeCell ref="N11:N12"/>
    <mergeCell ref="H11:H12"/>
    <mergeCell ref="B1:D1"/>
    <mergeCell ref="I8:I9"/>
    <mergeCell ref="J8:J9"/>
    <mergeCell ref="L8:L9"/>
    <mergeCell ref="H8:H9"/>
    <mergeCell ref="K11:K12"/>
    <mergeCell ref="L11:L12"/>
    <mergeCell ref="U8:U9"/>
    <mergeCell ref="K8:K9"/>
    <mergeCell ref="M8:M9"/>
    <mergeCell ref="N8:N9"/>
  </mergeCells>
  <conditionalFormatting sqref="B7:B12 D7:D12">
    <cfRule type="containsBlanks" priority="52" dxfId="7">
      <formula>LEN(TRIM(B7))=0</formula>
    </cfRule>
  </conditionalFormatting>
  <conditionalFormatting sqref="B7:B12">
    <cfRule type="cellIs" priority="49" dxfId="6" operator="greaterThanOrEqual">
      <formula>1</formula>
    </cfRule>
  </conditionalFormatting>
  <conditionalFormatting sqref="T7:T12">
    <cfRule type="cellIs" priority="36" dxfId="5" operator="equal">
      <formula>"VYHOVUJE"</formula>
    </cfRule>
  </conditionalFormatting>
  <conditionalFormatting sqref="T7:T12">
    <cfRule type="cellIs" priority="35" dxfId="4" operator="equal">
      <formula>"NEVYHOVUJE"</formula>
    </cfRule>
  </conditionalFormatting>
  <conditionalFormatting sqref="G7:H7 R7:R12 G8:G12">
    <cfRule type="containsBlanks" priority="29" dxfId="3">
      <formula>LEN(TRIM(G7))=0</formula>
    </cfRule>
  </conditionalFormatting>
  <conditionalFormatting sqref="G7:H7 R7:R12 G8:G12">
    <cfRule type="notContainsBlanks" priority="27" dxfId="2">
      <formula>LEN(TRIM(G7))&gt;0</formula>
    </cfRule>
  </conditionalFormatting>
  <conditionalFormatting sqref="G7:H7 G8:G12 R7:R12">
    <cfRule type="notContainsBlanks" priority="26" dxfId="1">
      <formula>LEN(TRIM(G7))&gt;0</formula>
    </cfRule>
  </conditionalFormatting>
  <conditionalFormatting sqref="G7:H7 G8:G12">
    <cfRule type="notContainsBlanks" priority="25" dxfId="0">
      <formula>LEN(TRIM(G7))&gt;0</formula>
    </cfRule>
  </conditionalFormatting>
  <dataValidations count="3">
    <dataValidation type="list" allowBlank="1" showInputMessage="1" showErrorMessage="1" sqref="J7:J8 J10:J11">
      <formula1>"ANO,NE"</formula1>
    </dataValidation>
    <dataValidation type="list" showInputMessage="1" showErrorMessage="1" sqref="E7:E12">
      <formula1>"ks,bal,sada,m,"</formula1>
    </dataValidation>
    <dataValidation type="list" allowBlank="1" showInputMessage="1" showErrorMessage="1" sqref="V7:V12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2021-04-21T05:41:10Z</cp:lastPrinted>
  <dcterms:created xsi:type="dcterms:W3CDTF">2014-03-05T12:43:32Z</dcterms:created>
  <dcterms:modified xsi:type="dcterms:W3CDTF">2021-05-07T07:44:54Z</dcterms:modified>
  <cp:category/>
  <cp:version/>
  <cp:contentType/>
  <cp:contentStatus/>
  <cp:revision>3</cp:revision>
</cp:coreProperties>
</file>