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D:\USERS\vitkov\VT\VT 2021\033\1 výzva\"/>
    </mc:Choice>
  </mc:AlternateContent>
  <xr:revisionPtr revIDLastSave="0" documentId="13_ncr:1_{430C123A-622A-49A7-AC39-D79C91A04658}" xr6:coauthVersionLast="36" xr6:coauthVersionMax="36" xr10:uidLastSave="{00000000-0000-0000-0000-000000000000}"/>
  <bookViews>
    <workbookView xWindow="0" yWindow="0" windowWidth="28800" windowHeight="11025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technika'!$B$1:$T$21</definedName>
  </definedNames>
  <calcPr calcId="191029"/>
</workbook>
</file>

<file path=xl/calcChain.xml><?xml version="1.0" encoding="utf-8"?>
<calcChain xmlns="http://schemas.openxmlformats.org/spreadsheetml/2006/main">
  <c r="S11" i="1" l="1"/>
  <c r="T11" i="1"/>
  <c r="S12" i="1"/>
  <c r="T12" i="1"/>
  <c r="P11" i="1"/>
  <c r="P12" i="1"/>
  <c r="S9" i="1" l="1"/>
  <c r="T9" i="1"/>
  <c r="P9" i="1"/>
  <c r="S8" i="1" l="1"/>
  <c r="T8" i="1"/>
  <c r="S10" i="1"/>
  <c r="T10" i="1"/>
  <c r="P8" i="1"/>
  <c r="P10" i="1"/>
  <c r="S7" i="1" l="1"/>
  <c r="R15" i="1" s="1"/>
  <c r="T7" i="1"/>
  <c r="P7" i="1"/>
  <c r="Q15" i="1" s="1"/>
</calcChain>
</file>

<file path=xl/sharedStrings.xml><?xml version="1.0" encoding="utf-8"?>
<sst xmlns="http://schemas.openxmlformats.org/spreadsheetml/2006/main" count="73" uniqueCount="60">
  <si>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</si>
  <si>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</si>
  <si>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</si>
  <si>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</si>
  <si>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</si>
  <si>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</si>
  <si>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</si>
  <si>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</si>
  <si>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</si>
  <si>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</si>
  <si>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</si>
  <si>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</si>
  <si>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30234000-8 - Média pro ukládání dat 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</si>
  <si>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</si>
  <si>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</si>
  <si>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</si>
  <si>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</si>
  <si>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</si>
  <si>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</si>
  <si>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</si>
  <si>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</si>
  <si>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</si>
  <si>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</si>
  <si>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</si>
  <si>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</si>
  <si>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</si>
  <si>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</si>
  <si>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</si>
  <si>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</si>
  <si>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</si>
  <si>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</si>
  <si>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</si>
  <si>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</si>
  <si>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NE</t>
  </si>
  <si>
    <t xml:space="preserve">Příloha č. 2 Kupní smlouvy - technická specifikace
Výpočetní technika (III.) 033-2021 </t>
  </si>
  <si>
    <t>Počítačový monitor</t>
  </si>
  <si>
    <t>ANO</t>
  </si>
  <si>
    <t>Ing. Miloslav Konopík, Ph.D.,
Tel.: 37763 2418
e-mail: konopik@kiv.zcu.cz</t>
  </si>
  <si>
    <t>Technická 8, 
301 00 Plzeň,
Fakulta aplikovaných věd -
Katedra informatiky a výpočetní techniky, 
místnost UN 334</t>
  </si>
  <si>
    <t>TL03000152 AIMLaw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</si>
  <si>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</si>
  <si>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Úhlopříčka: 31'' a větší.
Typ panelu: VA, IPS.
Povrch panelu: Antireflexní.
Rozlišení: 3840 × 2160 a více.
Obnovovací frekvence: 60 Hz a více.
Maximální jas: 600 cd/m2 a více.
Kontrast: 3 000:1 a více.
Propojení: USB-C (napájení nejméně 60 W).
Další konektory: ethernetový port RJ-45, USB 3.0 nejméně 2x.
Záruka: min. 36 měsíců.</t>
  </si>
  <si>
    <t>Záruka na zboží min. 36 měsíců.</t>
  </si>
  <si>
    <t>Husova 11,
301 00 Plzeň,
Fakulta zdravotnických studií -
Katedra rehabilitačních oborů</t>
  </si>
  <si>
    <t>VS-21-033</t>
  </si>
  <si>
    <t>Externí disk 3 TB</t>
  </si>
  <si>
    <t>Bezdrátová optická myš</t>
  </si>
  <si>
    <t>Externí mechanika USB DVD+/-RW Drive</t>
  </si>
  <si>
    <t>Filip Bušek,
Tel.: 37763 5219,
busekf@ujp.zcu.cz</t>
  </si>
  <si>
    <t>Univerzitní 2732/8, 
301 00 Plzeň,
Ústav jazykové přípravy, 
místnost UU 306</t>
  </si>
  <si>
    <t xml:space="preserve">Formát: DVD/CD. 
Typ mechnaiky DVD-RW. 
Rychlost čtení CD 24x. Rychlost zápisu CD 24x. 
Rychlost čtení DVD 8x. Rychlost zápisu DVD 8x. 
Kompatibilita s Windows, MacOS. Napájení přes USB. </t>
  </si>
  <si>
    <r>
      <t xml:space="preserve">Kapacita min. 3 TB.
Formát disku 2,5". 
Odolný kryt disku.
Odolnost proti nárazům.
Kompatibilní s nejnovější verzí rozhraní USB 3.0. 
Disk je kompatibilní se systémy Windows 10, 8 a 7 a lze také přeformátovat pro systémy Mac OS X. 
</t>
    </r>
    <r>
      <rPr>
        <sz val="11"/>
        <rFont val="Calibri"/>
        <family val="2"/>
        <charset val="238"/>
        <scheme val="minor"/>
      </rPr>
      <t xml:space="preserve">Hmotnost max. 240 g. </t>
    </r>
  </si>
  <si>
    <t>Bezdrátová myš s laserovým snímačem, rozlišení min. 1600 CPI, pro pravou i levou ruku, 3 tlačítka, rolovací kolečko, připojení přes bluetooth, napájení myši na tužkové baterie.</t>
  </si>
  <si>
    <t>Mgr. Tomáš Votík,
 Tel.: 731 829 808,
e-mail: votikt@kfe.zcu.cz</t>
  </si>
  <si>
    <t>USB síťová karta</t>
  </si>
  <si>
    <t>Bezdrátová myš - šedá</t>
  </si>
  <si>
    <t>Radka Kristlová, 
Tel.: 37763 1061</t>
  </si>
  <si>
    <t>Univerzitní 8,
301 00 Plzeň, 
Rektorát - Útvar kvestora,
místnost UR 302</t>
  </si>
  <si>
    <t>Podpora rychlostí 10/100/1000 Mbit/s.
Rozhraní USB-C.
Počet portů RJ-45: 1x.
Funkce Wake-on-LAN, Plug &amp; Play, LED indikace.</t>
  </si>
  <si>
    <t>Úchop myši: symetrický.
Rozhraní USB.
Počet tlačítek: min. 3.
Hmotnost: max. 79 g.
Přepínač DPI.
Rozlišení senzoru: min. 800 - 1600 dpi.
Praktický zoom s možností jeho vypnutí.
Rozměry myši max. 105 x 37 x 57 mm.
Myš je nápajena typem AA baterie.
Druh myši: optická.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</si>
</sst>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9" fillId="0" borderId="0"/>
    <xf numFmtId="0" fontId="24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23" fillId="0" borderId="0" xfId="2" applyFont="1" applyAlignment="1">
      <alignment vertical="center"/>
    </xf>
    <xf numFmtId="0" fontId="23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6" borderId="17" xfId="0" applyFont="1" applyFill="1" applyBorder="1" applyAlignment="1">
      <alignment horizontal="left" vertical="center" wrapText="1"/>
    </xf>
    <xf numFmtId="0" fontId="2" fillId="6" borderId="23" xfId="0" applyFont="1" applyFill="1" applyBorder="1" applyAlignment="1">
      <alignment horizontal="left" vertical="center" wrapText="1"/>
    </xf>
    <xf numFmtId="0" fontId="15" fillId="4" borderId="24" xfId="0" applyFont="1" applyFill="1" applyBorder="1" applyAlignment="1">
      <alignment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0" fontId="0" fillId="3" borderId="18" xfId="0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5076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5076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3223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182879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5076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5076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5076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1885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5076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5076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5076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3388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1346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145</xdr:row>
      <xdr:rowOff>182879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3388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152</xdr:row>
      <xdr:rowOff>182879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1902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1885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1879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1884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6726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1881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1885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1885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1879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1884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6726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1881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3387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3464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6721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3464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3387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6726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182879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1885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2175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6721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1884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2177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187</xdr:row>
      <xdr:rowOff>182879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62" zoomScaleNormal="62" zoomScalePageLayoutView="30" workbookViewId="0">
      <selection activeCell="F2" sqref="F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4.85546875" style="1" customWidth="1"/>
    <col min="4" max="4" width="12.28515625" style="2" customWidth="1"/>
    <col min="5" max="5" width="10.5703125" style="3" customWidth="1"/>
    <col min="6" max="6" width="85.28515625" style="1" customWidth="1"/>
    <col min="7" max="7" width="29.7109375" style="4" bestFit="1" customWidth="1"/>
    <col min="8" max="8" width="22.42578125" style="4" customWidth="1"/>
    <col min="9" max="9" width="21.7109375" style="4" customWidth="1"/>
    <col min="10" max="10" width="19.28515625" style="1" bestFit="1" customWidth="1"/>
    <col min="11" max="11" width="42.28515625" style="5" customWidth="1"/>
    <col min="12" max="12" width="32.5703125" style="5" customWidth="1"/>
    <col min="13" max="13" width="29.7109375" style="5" customWidth="1"/>
    <col min="14" max="14" width="43.140625" style="4" customWidth="1"/>
    <col min="15" max="15" width="28.7109375" style="4" customWidth="1"/>
    <col min="16" max="16" width="16.85546875" style="4" hidden="1" customWidth="1"/>
    <col min="17" max="17" width="22.7109375" style="5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4.1406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130" t="s">
        <v>34</v>
      </c>
      <c r="C1" s="131"/>
      <c r="D1" s="131"/>
      <c r="E1" s="37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8"/>
      <c r="E3" s="108"/>
      <c r="F3" s="10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8"/>
      <c r="E4" s="108"/>
      <c r="F4" s="108"/>
      <c r="G4" s="108"/>
      <c r="H4" s="108"/>
      <c r="I4" s="11"/>
      <c r="J4" s="11"/>
      <c r="K4" s="11"/>
      <c r="L4" s="49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20" t="s">
        <v>2</v>
      </c>
      <c r="H5" s="121"/>
      <c r="I5" s="1"/>
      <c r="J5" s="5"/>
      <c r="N5" s="1"/>
      <c r="O5" s="19"/>
      <c r="P5" s="19"/>
      <c r="R5" s="18" t="s">
        <v>2</v>
      </c>
      <c r="V5" s="39"/>
    </row>
    <row r="6" spans="1:22" ht="70.900000000000006" customHeight="1" thickTop="1" thickBot="1" x14ac:dyDescent="0.3">
      <c r="B6" s="40" t="s">
        <v>3</v>
      </c>
      <c r="C6" s="41" t="s">
        <v>15</v>
      </c>
      <c r="D6" s="41" t="s">
        <v>4</v>
      </c>
      <c r="E6" s="41" t="s">
        <v>16</v>
      </c>
      <c r="F6" s="41" t="s">
        <v>17</v>
      </c>
      <c r="G6" s="46" t="s">
        <v>26</v>
      </c>
      <c r="H6" s="47" t="s">
        <v>30</v>
      </c>
      <c r="I6" s="42" t="s">
        <v>18</v>
      </c>
      <c r="J6" s="41" t="s">
        <v>19</v>
      </c>
      <c r="K6" s="41" t="s">
        <v>40</v>
      </c>
      <c r="L6" s="43" t="s">
        <v>20</v>
      </c>
      <c r="M6" s="44" t="s">
        <v>21</v>
      </c>
      <c r="N6" s="43" t="s">
        <v>22</v>
      </c>
      <c r="O6" s="43" t="s">
        <v>27</v>
      </c>
      <c r="P6" s="43" t="s">
        <v>23</v>
      </c>
      <c r="Q6" s="41" t="s">
        <v>5</v>
      </c>
      <c r="R6" s="45" t="s">
        <v>6</v>
      </c>
      <c r="S6" s="109" t="s">
        <v>7</v>
      </c>
      <c r="T6" s="109" t="s">
        <v>8</v>
      </c>
      <c r="U6" s="43" t="s">
        <v>24</v>
      </c>
      <c r="V6" s="43" t="s">
        <v>25</v>
      </c>
    </row>
    <row r="7" spans="1:22" ht="187.15" customHeight="1" thickTop="1" thickBot="1" x14ac:dyDescent="0.3">
      <c r="A7" s="20"/>
      <c r="B7" s="50">
        <v>1</v>
      </c>
      <c r="C7" s="51" t="s">
        <v>35</v>
      </c>
      <c r="D7" s="52">
        <v>1</v>
      </c>
      <c r="E7" s="53" t="s">
        <v>28</v>
      </c>
      <c r="F7" s="62" t="s">
        <v>41</v>
      </c>
      <c r="G7" s="146"/>
      <c r="H7" s="151"/>
      <c r="I7" s="54" t="s">
        <v>29</v>
      </c>
      <c r="J7" s="53" t="s">
        <v>36</v>
      </c>
      <c r="K7" s="61" t="s">
        <v>39</v>
      </c>
      <c r="L7" s="60" t="s">
        <v>42</v>
      </c>
      <c r="M7" s="60" t="s">
        <v>37</v>
      </c>
      <c r="N7" s="60" t="s">
        <v>38</v>
      </c>
      <c r="O7" s="55">
        <v>21</v>
      </c>
      <c r="P7" s="56">
        <f>D7*Q7</f>
        <v>12000</v>
      </c>
      <c r="Q7" s="57">
        <v>12000</v>
      </c>
      <c r="R7" s="152"/>
      <c r="S7" s="58">
        <f>D7*R7</f>
        <v>0</v>
      </c>
      <c r="T7" s="59" t="str">
        <f t="shared" ref="T7" si="0">IF(ISNUMBER(R7), IF(R7&gt;Q7,"NEVYHOVUJE","VYHOVUJE")," ")</f>
        <v xml:space="preserve"> </v>
      </c>
      <c r="U7" s="53"/>
      <c r="V7" s="53" t="s">
        <v>11</v>
      </c>
    </row>
    <row r="8" spans="1:22" ht="138" customHeight="1" x14ac:dyDescent="0.25">
      <c r="A8" s="20"/>
      <c r="B8" s="63">
        <v>2</v>
      </c>
      <c r="C8" s="72" t="s">
        <v>45</v>
      </c>
      <c r="D8" s="64">
        <v>1</v>
      </c>
      <c r="E8" s="110" t="s">
        <v>28</v>
      </c>
      <c r="F8" s="77" t="s">
        <v>51</v>
      </c>
      <c r="G8" s="147"/>
      <c r="H8" s="128"/>
      <c r="I8" s="132" t="s">
        <v>29</v>
      </c>
      <c r="J8" s="134" t="s">
        <v>36</v>
      </c>
      <c r="K8" s="142" t="s">
        <v>44</v>
      </c>
      <c r="L8" s="136"/>
      <c r="M8" s="144" t="s">
        <v>53</v>
      </c>
      <c r="N8" s="144" t="s">
        <v>43</v>
      </c>
      <c r="O8" s="65">
        <v>21</v>
      </c>
      <c r="P8" s="66">
        <f>D8*Q8</f>
        <v>2500</v>
      </c>
      <c r="Q8" s="67">
        <v>2500</v>
      </c>
      <c r="R8" s="153"/>
      <c r="S8" s="68">
        <f>D8*R8</f>
        <v>0</v>
      </c>
      <c r="T8" s="69" t="str">
        <f t="shared" ref="T8:T10" si="1">IF(ISNUMBER(R8), IF(R8&gt;Q8,"NEVYHOVUJE","VYHOVUJE")," ")</f>
        <v xml:space="preserve"> </v>
      </c>
      <c r="U8" s="134"/>
      <c r="V8" s="110" t="s">
        <v>12</v>
      </c>
    </row>
    <row r="9" spans="1:22" ht="90.6" customHeight="1" thickBot="1" x14ac:dyDescent="0.3">
      <c r="A9" s="20"/>
      <c r="B9" s="100">
        <v>3</v>
      </c>
      <c r="C9" s="107" t="s">
        <v>46</v>
      </c>
      <c r="D9" s="101">
        <v>1</v>
      </c>
      <c r="E9" s="106" t="s">
        <v>28</v>
      </c>
      <c r="F9" s="102" t="s">
        <v>52</v>
      </c>
      <c r="G9" s="148"/>
      <c r="H9" s="138"/>
      <c r="I9" s="133"/>
      <c r="J9" s="135"/>
      <c r="K9" s="143"/>
      <c r="L9" s="137"/>
      <c r="M9" s="145"/>
      <c r="N9" s="145"/>
      <c r="O9" s="103">
        <v>21</v>
      </c>
      <c r="P9" s="104">
        <f>D9*Q9</f>
        <v>500</v>
      </c>
      <c r="Q9" s="105">
        <v>500</v>
      </c>
      <c r="R9" s="154"/>
      <c r="S9" s="70">
        <f>D9*R9</f>
        <v>0</v>
      </c>
      <c r="T9" s="71" t="str">
        <f t="shared" ref="T9" si="2">IF(ISNUMBER(R9), IF(R9&gt;Q9,"NEVYHOVUJE","VYHOVUJE")," ")</f>
        <v xml:space="preserve"> </v>
      </c>
      <c r="U9" s="135"/>
      <c r="V9" s="106" t="s">
        <v>13</v>
      </c>
    </row>
    <row r="10" spans="1:22" ht="133.9" customHeight="1" thickBot="1" x14ac:dyDescent="0.3">
      <c r="A10" s="20"/>
      <c r="B10" s="78">
        <v>4</v>
      </c>
      <c r="C10" s="79" t="s">
        <v>47</v>
      </c>
      <c r="D10" s="80">
        <v>1</v>
      </c>
      <c r="E10" s="73" t="s">
        <v>28</v>
      </c>
      <c r="F10" s="81" t="s">
        <v>50</v>
      </c>
      <c r="G10" s="149"/>
      <c r="H10" s="99"/>
      <c r="I10" s="74" t="s">
        <v>29</v>
      </c>
      <c r="J10" s="73" t="s">
        <v>33</v>
      </c>
      <c r="K10" s="82"/>
      <c r="L10" s="75"/>
      <c r="M10" s="76" t="s">
        <v>48</v>
      </c>
      <c r="N10" s="76" t="s">
        <v>49</v>
      </c>
      <c r="O10" s="83">
        <v>21</v>
      </c>
      <c r="P10" s="84">
        <f>D10*Q10</f>
        <v>910</v>
      </c>
      <c r="Q10" s="85">
        <v>910</v>
      </c>
      <c r="R10" s="155"/>
      <c r="S10" s="86">
        <f>D10*R10</f>
        <v>0</v>
      </c>
      <c r="T10" s="87" t="str">
        <f t="shared" si="1"/>
        <v xml:space="preserve"> </v>
      </c>
      <c r="U10" s="73"/>
      <c r="V10" s="73" t="s">
        <v>13</v>
      </c>
    </row>
    <row r="11" spans="1:22" ht="133.9" customHeight="1" x14ac:dyDescent="0.25">
      <c r="A11" s="20"/>
      <c r="B11" s="63">
        <v>5</v>
      </c>
      <c r="C11" s="88" t="s">
        <v>54</v>
      </c>
      <c r="D11" s="64">
        <v>2</v>
      </c>
      <c r="E11" s="110" t="s">
        <v>28</v>
      </c>
      <c r="F11" s="97" t="s">
        <v>58</v>
      </c>
      <c r="G11" s="147"/>
      <c r="H11" s="128"/>
      <c r="I11" s="122" t="s">
        <v>29</v>
      </c>
      <c r="J11" s="124" t="s">
        <v>33</v>
      </c>
      <c r="K11" s="139"/>
      <c r="L11" s="136"/>
      <c r="M11" s="126" t="s">
        <v>56</v>
      </c>
      <c r="N11" s="126" t="s">
        <v>57</v>
      </c>
      <c r="O11" s="65">
        <v>21</v>
      </c>
      <c r="P11" s="66">
        <f>D11*Q11</f>
        <v>1000</v>
      </c>
      <c r="Q11" s="67">
        <v>500</v>
      </c>
      <c r="R11" s="153"/>
      <c r="S11" s="68">
        <f>D11*R11</f>
        <v>0</v>
      </c>
      <c r="T11" s="69" t="str">
        <f t="shared" ref="T11:T12" si="3">IF(ISNUMBER(R11), IF(R11&gt;Q11,"NEVYHOVUJE","VYHOVUJE")," ")</f>
        <v xml:space="preserve"> </v>
      </c>
      <c r="U11" s="110"/>
      <c r="V11" s="110" t="s">
        <v>14</v>
      </c>
    </row>
    <row r="12" spans="1:22" ht="181.9" customHeight="1" thickBot="1" x14ac:dyDescent="0.3">
      <c r="A12" s="20"/>
      <c r="B12" s="89">
        <v>6</v>
      </c>
      <c r="C12" s="90" t="s">
        <v>55</v>
      </c>
      <c r="D12" s="91">
        <v>1</v>
      </c>
      <c r="E12" s="111" t="s">
        <v>28</v>
      </c>
      <c r="F12" s="98" t="s">
        <v>59</v>
      </c>
      <c r="G12" s="150"/>
      <c r="H12" s="129"/>
      <c r="I12" s="123"/>
      <c r="J12" s="125"/>
      <c r="K12" s="140"/>
      <c r="L12" s="141"/>
      <c r="M12" s="127"/>
      <c r="N12" s="127"/>
      <c r="O12" s="92">
        <v>21</v>
      </c>
      <c r="P12" s="93">
        <f>D12*Q12</f>
        <v>200</v>
      </c>
      <c r="Q12" s="94">
        <v>200</v>
      </c>
      <c r="R12" s="156"/>
      <c r="S12" s="95">
        <f>D12*R12</f>
        <v>0</v>
      </c>
      <c r="T12" s="96" t="str">
        <f t="shared" si="3"/>
        <v xml:space="preserve"> </v>
      </c>
      <c r="U12" s="111"/>
      <c r="V12" s="111" t="s">
        <v>14</v>
      </c>
    </row>
    <row r="13" spans="1:22" ht="1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66.75" customHeight="1" thickTop="1" thickBot="1" x14ac:dyDescent="0.3">
      <c r="B14" s="116" t="s">
        <v>31</v>
      </c>
      <c r="C14" s="116"/>
      <c r="D14" s="116"/>
      <c r="E14" s="116"/>
      <c r="F14" s="116"/>
      <c r="G14" s="116"/>
      <c r="H14" s="116"/>
      <c r="I14" s="116"/>
      <c r="J14" s="21"/>
      <c r="K14" s="21"/>
      <c r="L14" s="7"/>
      <c r="M14" s="7"/>
      <c r="N14" s="7"/>
      <c r="O14" s="22"/>
      <c r="P14" s="22"/>
      <c r="Q14" s="23" t="s">
        <v>9</v>
      </c>
      <c r="R14" s="117" t="s">
        <v>10</v>
      </c>
      <c r="S14" s="118"/>
      <c r="T14" s="119"/>
      <c r="U14" s="24"/>
      <c r="V14" s="25"/>
    </row>
    <row r="15" spans="1:22" ht="36" customHeight="1" thickTop="1" thickBot="1" x14ac:dyDescent="0.3">
      <c r="B15" s="112" t="s">
        <v>32</v>
      </c>
      <c r="C15" s="112"/>
      <c r="D15" s="112"/>
      <c r="E15" s="112"/>
      <c r="F15" s="112"/>
      <c r="G15" s="112"/>
      <c r="I15" s="26"/>
      <c r="L15" s="9"/>
      <c r="M15" s="9"/>
      <c r="N15" s="9"/>
      <c r="O15" s="27"/>
      <c r="P15" s="27"/>
      <c r="Q15" s="28">
        <f>SUM(P7:P12)</f>
        <v>17110</v>
      </c>
      <c r="R15" s="113">
        <f>SUM(S7:S12)</f>
        <v>0</v>
      </c>
      <c r="S15" s="114"/>
      <c r="T15" s="115"/>
    </row>
    <row r="16" spans="1:22" ht="15.75" thickTop="1" x14ac:dyDescent="0.25">
      <c r="B16" s="35"/>
      <c r="C16" s="35"/>
      <c r="D16" s="35"/>
      <c r="E16" s="35"/>
      <c r="F16" s="36"/>
      <c r="G16" s="108"/>
      <c r="H16" s="10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8"/>
      <c r="C17" s="48"/>
      <c r="D17" s="48"/>
      <c r="E17" s="48"/>
      <c r="F17" s="48"/>
      <c r="G17" s="108"/>
      <c r="H17" s="10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8"/>
      <c r="C18" s="48"/>
      <c r="D18" s="48"/>
      <c r="E18" s="48"/>
      <c r="F18" s="48"/>
      <c r="G18" s="108"/>
      <c r="H18" s="10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8"/>
      <c r="C19" s="48"/>
      <c r="D19" s="48"/>
      <c r="E19" s="48"/>
      <c r="F19" s="48"/>
      <c r="G19" s="108"/>
      <c r="H19" s="10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108"/>
      <c r="H20" s="10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08"/>
      <c r="H22" s="10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8"/>
      <c r="H23" s="10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8"/>
      <c r="H24" s="10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8"/>
      <c r="H25" s="10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8"/>
      <c r="H26" s="10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8"/>
      <c r="H27" s="10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8"/>
      <c r="H28" s="10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8"/>
      <c r="H29" s="10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8"/>
      <c r="H30" s="10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8"/>
      <c r="H31" s="10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8"/>
      <c r="H32" s="10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8"/>
      <c r="H33" s="10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8"/>
      <c r="H34" s="10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8"/>
      <c r="H35" s="10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8"/>
      <c r="H36" s="10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8"/>
      <c r="H37" s="10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8"/>
      <c r="H38" s="10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8"/>
      <c r="H39" s="10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8"/>
      <c r="H40" s="10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8"/>
      <c r="H41" s="10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8"/>
      <c r="H42" s="10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8"/>
      <c r="H43" s="10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8"/>
      <c r="H44" s="10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8"/>
      <c r="H45" s="10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8"/>
      <c r="H46" s="10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8"/>
      <c r="H47" s="10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8"/>
      <c r="H48" s="10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8"/>
      <c r="H49" s="10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8"/>
      <c r="H50" s="10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8"/>
      <c r="H51" s="10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8"/>
      <c r="H52" s="10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8"/>
      <c r="H53" s="10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8"/>
      <c r="H54" s="10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8"/>
      <c r="H55" s="10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8"/>
      <c r="H56" s="10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8"/>
      <c r="H57" s="10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8"/>
      <c r="H58" s="10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8"/>
      <c r="H59" s="10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8"/>
      <c r="H60" s="10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8"/>
      <c r="H61" s="10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8"/>
      <c r="H62" s="10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8"/>
      <c r="H63" s="10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8"/>
      <c r="H64" s="10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8"/>
      <c r="H65" s="10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8"/>
      <c r="H66" s="10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8"/>
      <c r="H67" s="10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8"/>
      <c r="H68" s="10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8"/>
      <c r="H69" s="10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8"/>
      <c r="H70" s="10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8"/>
      <c r="H71" s="10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8"/>
      <c r="H72" s="10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8"/>
      <c r="H73" s="10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8"/>
      <c r="H74" s="10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8"/>
      <c r="H75" s="10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8"/>
      <c r="H76" s="10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8"/>
      <c r="H77" s="10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8"/>
      <c r="H78" s="10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8"/>
      <c r="H79" s="10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8"/>
      <c r="H80" s="10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8"/>
      <c r="H81" s="10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8"/>
      <c r="H82" s="10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8"/>
      <c r="H83" s="10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8"/>
      <c r="H84" s="10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8"/>
      <c r="H85" s="10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8"/>
      <c r="H86" s="10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8"/>
      <c r="H87" s="10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8"/>
      <c r="H88" s="10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8"/>
      <c r="H89" s="10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8"/>
      <c r="H90" s="10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8"/>
      <c r="H91" s="10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8"/>
      <c r="H92" s="10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8"/>
      <c r="H93" s="10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8"/>
      <c r="H94" s="10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8"/>
      <c r="H95" s="10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8"/>
      <c r="H96" s="10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8"/>
      <c r="H97" s="10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8"/>
      <c r="H98" s="10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8"/>
      <c r="H99" s="10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8"/>
      <c r="H100" s="10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8"/>
      <c r="H101" s="108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7zP7pzp1vPX5LJ86t3gbevC1om7M5xW6kHOtqeGBNkdZY/nSltbHCQRxKCvlJVf6IrZ3GbhGHucHfBAwhVoQsQ==" saltValue="GB7udMbteyqLARNuvZGpxQ==" spinCount="100000" sheet="1" objects="1" scenarios="1"/>
  <mergeCells count="21">
    <mergeCell ref="K11:K12"/>
    <mergeCell ref="L11:L12"/>
    <mergeCell ref="U8:U9"/>
    <mergeCell ref="K8:K9"/>
    <mergeCell ref="M8:M9"/>
    <mergeCell ref="N8:N9"/>
    <mergeCell ref="B1:D1"/>
    <mergeCell ref="I8:I9"/>
    <mergeCell ref="J8:J9"/>
    <mergeCell ref="L8:L9"/>
    <mergeCell ref="H8:H9"/>
    <mergeCell ref="B15:G15"/>
    <mergeCell ref="R15:T15"/>
    <mergeCell ref="B14:I14"/>
    <mergeCell ref="R14:T14"/>
    <mergeCell ref="G5:H5"/>
    <mergeCell ref="I11:I12"/>
    <mergeCell ref="J11:J12"/>
    <mergeCell ref="M11:M12"/>
    <mergeCell ref="N11:N12"/>
    <mergeCell ref="H11:H12"/>
  </mergeCells>
  <conditionalFormatting sqref="B7:B12 D7:D12">
    <cfRule type="containsBlanks" dxfId="7" priority="52">
      <formula>LEN(TRIM(B7))=0</formula>
    </cfRule>
  </conditionalFormatting>
  <conditionalFormatting sqref="B7:B12">
    <cfRule type="cellIs" dxfId="6" priority="49" operator="greaterThanOrEqual">
      <formula>1</formula>
    </cfRule>
  </conditionalFormatting>
  <conditionalFormatting sqref="T7:T12">
    <cfRule type="cellIs" dxfId="5" priority="36" operator="equal">
      <formula>"VYHOVUJE"</formula>
    </cfRule>
  </conditionalFormatting>
  <conditionalFormatting sqref="T7:T12">
    <cfRule type="cellIs" dxfId="4" priority="35" operator="equal">
      <formula>"NEVYHOVUJE"</formula>
    </cfRule>
  </conditionalFormatting>
  <conditionalFormatting sqref="G7:H7 R7:R12 G8:G12">
    <cfRule type="containsBlanks" dxfId="3" priority="29">
      <formula>LEN(TRIM(G7))=0</formula>
    </cfRule>
  </conditionalFormatting>
  <conditionalFormatting sqref="G7:H7 R7:R12 G8:G12">
    <cfRule type="notContainsBlanks" dxfId="2" priority="27">
      <formula>LEN(TRIM(G7))&gt;0</formula>
    </cfRule>
  </conditionalFormatting>
  <conditionalFormatting sqref="G7:H7 G8:G12 R7:R12">
    <cfRule type="notContainsBlanks" dxfId="1" priority="26">
      <formula>LEN(TRIM(G7))&gt;0</formula>
    </cfRule>
  </conditionalFormatting>
  <conditionalFormatting sqref="G7:H7 G8:G12">
    <cfRule type="notContainsBlanks" dxfId="0" priority="25">
      <formula>LEN(TRIM(G7))&gt;0</formula>
    </cfRule>
  </conditionalFormatting>
  <dataValidations count="2">
    <dataValidation type="list" allowBlank="1" showInputMessage="1" showErrorMessage="1" sqref="J7:J8 J10:J11" xr:uid="{61D7E634-1339-4C32-B119-B45F0C69C0E9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2021-04-21T05:41:10Z</cp:lastPrinted>
  <dcterms:created xsi:type="dcterms:W3CDTF">2014-03-05T12:43:32Z</dcterms:created>
  <dcterms:modified xsi:type="dcterms:W3CDTF">2021-04-27T09:21:16Z</dcterms:modified>
</cp:coreProperties>
</file>