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Tonery!$B$1:$R$21</definedName>
  </definedNames>
  <calcPr calcId="145621"/>
</workbook>
</file>

<file path=xl/calcChain.xml><?xml version="1.0" encoding="utf-8"?>
<calcChain xmlns="http://schemas.openxmlformats.org/spreadsheetml/2006/main">
  <c r="Q9" i="1" l="1"/>
  <c r="Q10" i="1"/>
  <c r="Q11" i="1"/>
  <c r="R11" i="1"/>
  <c r="Q12" i="1"/>
  <c r="R12" i="1"/>
  <c r="Q13" i="1"/>
  <c r="R13" i="1"/>
  <c r="Q14" i="1"/>
  <c r="R14" i="1"/>
  <c r="Q15" i="1"/>
  <c r="R15" i="1"/>
  <c r="Q16" i="1"/>
  <c r="R16" i="1"/>
  <c r="N9" i="1"/>
  <c r="N10" i="1"/>
  <c r="N11" i="1"/>
  <c r="N12" i="1"/>
  <c r="N13" i="1"/>
  <c r="N14" i="1"/>
  <c r="R9" i="1" l="1"/>
  <c r="R10" i="1"/>
  <c r="Q17" i="1"/>
  <c r="R17" i="1"/>
  <c r="N17" i="1"/>
  <c r="Q8" i="1" l="1"/>
  <c r="Q18" i="1"/>
  <c r="R18" i="1"/>
  <c r="N8" i="1"/>
  <c r="N15" i="1"/>
  <c r="N16" i="1"/>
  <c r="N18" i="1"/>
  <c r="R8" i="1" l="1"/>
  <c r="R7" i="1"/>
  <c r="Q7" i="1"/>
  <c r="N7" i="1"/>
  <c r="O21" i="1" s="1"/>
  <c r="P21" i="1" l="1"/>
</calcChain>
</file>

<file path=xl/sharedStrings.xml><?xml version="1.0" encoding="utf-8"?>
<sst xmlns="http://schemas.openxmlformats.org/spreadsheetml/2006/main" count="85" uniqueCount="58">
  <si>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</si>
  <si>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</si>
  <si>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</si>
  <si>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</si>
  <si>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</si>
  <si>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</si>
  <si>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</si>
  <si>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</si>
  <si>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</si>
  <si>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</si>
  <si>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</si>
  <si>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</si>
  <si>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</si>
  <si>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</si>
  <si>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</si>
  <si>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</si>
  <si>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</si>
  <si>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</si>
  <si>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</si>
  <si>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</si>
  <si>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</si>
  <si>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</si>
  <si>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</si>
  <si>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NE</t>
  </si>
  <si>
    <t>Kontaktní osoba 
k převzetí zboží</t>
  </si>
  <si>
    <t xml:space="preserve">Místo dodání </t>
  </si>
  <si>
    <t xml:space="preserve">Termín dodání </t>
  </si>
  <si>
    <t>Maximální cena za jednotlivé položky 
 v Kč BEZ DPH</t>
  </si>
  <si>
    <t xml:space="preserve">POZNÁMKA </t>
  </si>
  <si>
    <t>CPV - výběr
TONERY</t>
  </si>
  <si>
    <t>Originální toner. Výtěžnost 2 000 stran.</t>
  </si>
  <si>
    <t>Originální toner. Výtěžnost 3 500 stran.</t>
  </si>
  <si>
    <t>Originální toner. Výtěžnost 3 000 stran.</t>
  </si>
  <si>
    <t>Příloha č. 2 Kupní smlouvy - technická specifikace
Tonery (II.) 014 - 2021 (originální)</t>
  </si>
  <si>
    <t>Toner do tiskárny Lexmark MB2338adw - černý</t>
  </si>
  <si>
    <t xml:space="preserve">Toner do tiskárny Canon PIXMA iP6700D - černý </t>
  </si>
  <si>
    <t xml:space="preserve">Originální náplň. Kapacita 13 ml. </t>
  </si>
  <si>
    <t>Originální náplň. Kapacita 13 ml.</t>
  </si>
  <si>
    <t>Toner do tiskárny OKI MC 352 - černý</t>
  </si>
  <si>
    <t>Toner do tiskárny OKI MC 352 - modrý</t>
  </si>
  <si>
    <t>Toner do tiskárny OKI MC 352 - červený</t>
  </si>
  <si>
    <r>
      <t xml:space="preserve">Pokud financováno z projektových prostředků, pak </t>
    </r>
    <r>
      <rPr>
        <b/>
        <sz val="11"/>
        <color theme="1"/>
        <rFont val="Calibri"/>
        <family val="2"/>
        <charset val="238"/>
        <scheme val="minor"/>
      </rPr>
      <t xml:space="preserve">ŘEŠITEL </t>
    </r>
    <r>
      <rPr>
        <b/>
        <sz val="11"/>
        <rFont val="Calibri"/>
        <family val="2"/>
        <charset val="238"/>
        <scheme val="minor"/>
      </rPr>
      <t>uvede: NÁZEV A ČÍSLO DOTAČNÍHO PROJEKTU</t>
    </r>
  </si>
  <si>
    <t>EO - Václava Vlková, 
Tel.: 37763 1146,
vlkovav@rek.zcu.cz</t>
  </si>
  <si>
    <t>NTIS - Ing. Jaroslav Šebesta,
Tel.: 37763 2131,
sebesta@kky.zcu.cz</t>
  </si>
  <si>
    <t xml:space="preserve">
Technická 8, 
301 00 Plzeň,
Fakulta aplikovaných věd - NTIS,
místnost UC 431</t>
  </si>
  <si>
    <t>Univerzitní 8,
301 00 Plzeň,
Rektorát - Ekonomický odbor,
místnost UR 221</t>
  </si>
  <si>
    <t>KME - Jana Nocarová,
Tel.: 37763 2301,
nocarova@kme.zcu.cz</t>
  </si>
  <si>
    <t>Tehnická 8, 
301 00 Plzeň,
 Fakulta aplikovaných věd -
Katedra mechaniky,
místnost UN 432</t>
  </si>
  <si>
    <t>UK PED - Irena Pešíková, 
Tel.: 37763 7733,
pesikova@uk.zcu.cz</t>
  </si>
  <si>
    <t>Klatovská 51,
301 00 Plzeň,
Univerzitní knihovna -
Pedagogická knihovna, 
místnost KL 108</t>
  </si>
  <si>
    <t>Toner do tiskárny HP Laser Jet Pro MFP M428fdw - černý</t>
  </si>
  <si>
    <t>Originální toner. Výtěžnost 10 000 stran.</t>
  </si>
  <si>
    <t>Toner do tiskárny Canon PIXMA iP6700D - azurový (cyan)</t>
  </si>
  <si>
    <t>Toner do tiskárny Canon PIXMA iP6700D - purpurový (magenta)</t>
  </si>
  <si>
    <t>Tonery do tiskárny Canon PIXMA iP6700D - žlutý (yellow)</t>
  </si>
  <si>
    <t xml:space="preserve">
Toner do tiskárny HP Laser Jet Pro M404dn - černý</t>
  </si>
  <si>
    <t xml:space="preserve">Toner do tiskárny Canon PIXMA iP6700D - foto azurový (photo cyan) </t>
  </si>
  <si>
    <t>Toner do tiskárny Canon PIXMA iP6700D - foto purpurový (photo magenta)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</si>
</sst>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2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8" fillId="0" borderId="0" xfId="0" applyFont="1" applyAlignment="1">
      <alignment vertical="center"/>
    </xf>
    <xf numFmtId="164" fontId="10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3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left" vertical="center" wrapText="1" indent="1"/>
    </xf>
    <xf numFmtId="0" fontId="1" fillId="3" borderId="8" xfId="0" applyFont="1" applyFill="1" applyBorder="1" applyAlignment="1">
      <alignment horizontal="left" vertical="center" wrapText="1" indent="1"/>
    </xf>
    <xf numFmtId="0" fontId="1" fillId="3" borderId="10" xfId="0" applyFont="1" applyFill="1" applyBorder="1" applyAlignment="1">
      <alignment horizontal="left" vertical="center" wrapText="1" indent="1"/>
    </xf>
    <xf numFmtId="0" fontId="1" fillId="3" borderId="14" xfId="0" applyFont="1" applyFill="1" applyBorder="1" applyAlignment="1">
      <alignment horizontal="left" vertical="center" wrapText="1" indent="1"/>
    </xf>
    <xf numFmtId="0" fontId="1" fillId="3" borderId="16" xfId="0" applyFont="1" applyFill="1" applyBorder="1" applyAlignment="1">
      <alignment horizontal="left" vertical="center" wrapText="1" indent="1"/>
    </xf>
    <xf numFmtId="0" fontId="5" fillId="5" borderId="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11" xfId="0" applyFill="1" applyBorder="1" applyAlignment="1">
      <alignment horizontal="center" vertical="center" wrapText="1"/>
    </xf>
    <xf numFmtId="0" fontId="9" fillId="4" borderId="8" xfId="0" applyFont="1" applyFill="1" applyBorder="1" applyAlignment="1" applyProtection="1">
      <alignment horizontal="left" vertical="center" wrapText="1" indent="1"/>
      <protection locked="0"/>
    </xf>
    <xf numFmtId="0" fontId="9" fillId="4" borderId="19" xfId="0" applyFont="1" applyFill="1" applyBorder="1" applyAlignment="1" applyProtection="1">
      <alignment horizontal="left" vertical="center" wrapText="1" indent="1"/>
      <protection locked="0"/>
    </xf>
    <xf numFmtId="0" fontId="9" fillId="4" borderId="10" xfId="0" applyFont="1" applyFill="1" applyBorder="1" applyAlignment="1" applyProtection="1">
      <alignment horizontal="left" vertical="center" wrapText="1" indent="1"/>
      <protection locked="0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16" xfId="0" applyFont="1" applyFill="1" applyBorder="1" applyAlignment="1" applyProtection="1">
      <alignment horizontal="left" vertical="center" wrapText="1" indent="1"/>
      <protection locked="0"/>
    </xf>
    <xf numFmtId="164" fontId="9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68"/>
  <sheetViews>
    <sheetView tabSelected="1" topLeftCell="A4" zoomScale="65" zoomScaleNormal="65" workbookViewId="0">
      <selection activeCell="L8" sqref="L8:L14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71.88671875" style="1" customWidth="1"/>
    <col min="4" max="4" width="9.6640625" style="2" bestFit="1" customWidth="1"/>
    <col min="5" max="5" width="9" style="3" bestFit="1" customWidth="1"/>
    <col min="6" max="6" width="43.44140625" style="1" customWidth="1"/>
    <col min="7" max="7" width="29.5546875" style="1" bestFit="1" customWidth="1"/>
    <col min="8" max="8" width="20.5546875" style="1" bestFit="1" customWidth="1"/>
    <col min="9" max="9" width="19" style="1" bestFit="1" customWidth="1"/>
    <col min="10" max="10" width="28.44140625" style="5" hidden="1" customWidth="1"/>
    <col min="11" max="11" width="35.5546875" style="5" customWidth="1"/>
    <col min="12" max="12" width="44" style="5" customWidth="1"/>
    <col min="13" max="13" width="20.44140625" style="1" customWidth="1"/>
    <col min="14" max="14" width="14.33203125" style="1" hidden="1" customWidth="1"/>
    <col min="15" max="15" width="20.6640625" style="5" bestFit="1" customWidth="1"/>
    <col min="16" max="16" width="24.6640625" style="5" customWidth="1"/>
    <col min="17" max="17" width="20.6640625" style="5" bestFit="1" customWidth="1"/>
    <col min="18" max="18" width="19.6640625" style="5" bestFit="1" customWidth="1"/>
    <col min="19" max="19" width="13.77734375" style="5" hidden="1" customWidth="1"/>
    <col min="20" max="20" width="53.88671875" style="4" customWidth="1"/>
    <col min="21" max="16384" width="8.88671875" style="5"/>
  </cols>
  <sheetData>
    <row r="1" spans="2:20" ht="34.200000000000003" customHeight="1" x14ac:dyDescent="0.3">
      <c r="B1" s="91" t="s">
        <v>33</v>
      </c>
      <c r="C1" s="91"/>
      <c r="D1" s="28"/>
      <c r="E1" s="29"/>
    </row>
    <row r="2" spans="2:20" ht="22.2" customHeight="1" x14ac:dyDescent="0.3">
      <c r="B2" s="32"/>
      <c r="C2" s="32"/>
      <c r="D2" s="28"/>
      <c r="E2" s="29"/>
    </row>
    <row r="3" spans="2:20" s="27" customFormat="1" ht="18.600000000000001" customHeight="1" x14ac:dyDescent="0.3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7"/>
      <c r="M3" s="34"/>
      <c r="N3" s="20"/>
      <c r="O3" s="34"/>
      <c r="P3" s="34"/>
      <c r="Q3" s="34"/>
      <c r="R3" s="34"/>
      <c r="T3" s="20"/>
    </row>
    <row r="4" spans="2:20" s="27" customFormat="1" ht="18.600000000000001" customHeight="1" thickBot="1" x14ac:dyDescent="0.35">
      <c r="B4" s="35"/>
      <c r="C4" s="37" t="s">
        <v>1</v>
      </c>
      <c r="D4" s="10"/>
      <c r="E4" s="10"/>
      <c r="F4" s="10"/>
      <c r="G4" s="10"/>
      <c r="H4" s="7"/>
      <c r="I4" s="7"/>
      <c r="J4" s="7"/>
      <c r="K4" s="7"/>
      <c r="L4" s="7"/>
      <c r="M4" s="20"/>
      <c r="N4" s="20"/>
      <c r="O4" s="7"/>
      <c r="P4" s="7"/>
      <c r="R4" s="7"/>
      <c r="T4" s="20"/>
    </row>
    <row r="5" spans="2:20" ht="42.6" customHeight="1" thickBot="1" x14ac:dyDescent="0.35">
      <c r="B5" s="11"/>
      <c r="C5" s="12"/>
      <c r="D5" s="13"/>
      <c r="E5" s="13"/>
      <c r="F5" s="6"/>
      <c r="G5" s="14" t="s">
        <v>2</v>
      </c>
      <c r="H5" s="6"/>
      <c r="I5" s="6"/>
      <c r="M5" s="15"/>
      <c r="N5" s="15"/>
      <c r="P5" s="14" t="s">
        <v>2</v>
      </c>
      <c r="T5" s="9"/>
    </row>
    <row r="6" spans="2:20" ht="102.75" customHeight="1" thickTop="1" thickBot="1" x14ac:dyDescent="0.35">
      <c r="B6" s="16" t="s">
        <v>3</v>
      </c>
      <c r="C6" s="38" t="s">
        <v>17</v>
      </c>
      <c r="D6" s="17" t="s">
        <v>4</v>
      </c>
      <c r="E6" s="38" t="s">
        <v>18</v>
      </c>
      <c r="F6" s="38" t="s">
        <v>19</v>
      </c>
      <c r="G6" s="18" t="s">
        <v>5</v>
      </c>
      <c r="H6" s="38" t="s">
        <v>20</v>
      </c>
      <c r="I6" s="38" t="s">
        <v>22</v>
      </c>
      <c r="J6" s="38" t="s">
        <v>41</v>
      </c>
      <c r="K6" s="39" t="s">
        <v>24</v>
      </c>
      <c r="L6" s="38" t="s">
        <v>25</v>
      </c>
      <c r="M6" s="38" t="s">
        <v>26</v>
      </c>
      <c r="N6" s="38" t="s">
        <v>27</v>
      </c>
      <c r="O6" s="17" t="s">
        <v>6</v>
      </c>
      <c r="P6" s="19" t="s">
        <v>7</v>
      </c>
      <c r="Q6" s="90" t="s">
        <v>8</v>
      </c>
      <c r="R6" s="90" t="s">
        <v>9</v>
      </c>
      <c r="S6" s="38" t="s">
        <v>28</v>
      </c>
      <c r="T6" s="38" t="s">
        <v>29</v>
      </c>
    </row>
    <row r="7" spans="2:20" ht="73.8" customHeight="1" thickTop="1" thickBot="1" x14ac:dyDescent="0.35">
      <c r="B7" s="62">
        <v>1</v>
      </c>
      <c r="C7" s="86" t="s">
        <v>50</v>
      </c>
      <c r="D7" s="63">
        <v>1</v>
      </c>
      <c r="E7" s="59" t="s">
        <v>16</v>
      </c>
      <c r="F7" s="86" t="s">
        <v>51</v>
      </c>
      <c r="G7" s="110"/>
      <c r="H7" s="64" t="s">
        <v>21</v>
      </c>
      <c r="I7" s="59" t="s">
        <v>23</v>
      </c>
      <c r="J7" s="59"/>
      <c r="K7" s="64" t="s">
        <v>42</v>
      </c>
      <c r="L7" s="64" t="s">
        <v>45</v>
      </c>
      <c r="M7" s="65">
        <v>14</v>
      </c>
      <c r="N7" s="66">
        <f>D7*O7</f>
        <v>4000</v>
      </c>
      <c r="O7" s="67">
        <v>4000</v>
      </c>
      <c r="P7" s="115"/>
      <c r="Q7" s="68">
        <f>D7*P7</f>
        <v>0</v>
      </c>
      <c r="R7" s="69" t="str">
        <f t="shared" ref="R7" si="0">IF(ISNUMBER(P7), IF(P7&gt;O7,"NEVYHOVUJE","VYHOVUJE")," ")</f>
        <v xml:space="preserve"> </v>
      </c>
      <c r="S7" s="59"/>
      <c r="T7" s="59" t="s">
        <v>10</v>
      </c>
    </row>
    <row r="8" spans="2:20" ht="37.799999999999997" customHeight="1" x14ac:dyDescent="0.3">
      <c r="B8" s="70">
        <v>2</v>
      </c>
      <c r="C8" s="71" t="s">
        <v>34</v>
      </c>
      <c r="D8" s="72">
        <v>3</v>
      </c>
      <c r="E8" s="73" t="s">
        <v>16</v>
      </c>
      <c r="F8" s="85" t="s">
        <v>32</v>
      </c>
      <c r="G8" s="111"/>
      <c r="H8" s="97" t="s">
        <v>21</v>
      </c>
      <c r="I8" s="102" t="s">
        <v>23</v>
      </c>
      <c r="J8" s="102"/>
      <c r="K8" s="97" t="s">
        <v>43</v>
      </c>
      <c r="L8" s="97" t="s">
        <v>44</v>
      </c>
      <c r="M8" s="74">
        <v>14</v>
      </c>
      <c r="N8" s="75">
        <f>D8*O8</f>
        <v>7800</v>
      </c>
      <c r="O8" s="76">
        <v>2600</v>
      </c>
      <c r="P8" s="116"/>
      <c r="Q8" s="77">
        <f>D8*P8</f>
        <v>0</v>
      </c>
      <c r="R8" s="78" t="str">
        <f t="shared" ref="R8:R18" si="1">IF(ISNUMBER(P8), IF(P8&gt;O8,"NEVYHOVUJE","VYHOVUJE")," ")</f>
        <v xml:space="preserve"> </v>
      </c>
      <c r="S8" s="102"/>
      <c r="T8" s="73" t="s">
        <v>10</v>
      </c>
    </row>
    <row r="9" spans="2:20" ht="37.799999999999997" customHeight="1" x14ac:dyDescent="0.3">
      <c r="B9" s="40">
        <v>3</v>
      </c>
      <c r="C9" s="60" t="s">
        <v>35</v>
      </c>
      <c r="D9" s="41">
        <v>3</v>
      </c>
      <c r="E9" s="42" t="s">
        <v>16</v>
      </c>
      <c r="F9" s="60" t="s">
        <v>36</v>
      </c>
      <c r="G9" s="112"/>
      <c r="H9" s="100"/>
      <c r="I9" s="103"/>
      <c r="J9" s="103"/>
      <c r="K9" s="98"/>
      <c r="L9" s="98"/>
      <c r="M9" s="43">
        <v>14</v>
      </c>
      <c r="N9" s="44">
        <f>D9*O9</f>
        <v>900</v>
      </c>
      <c r="O9" s="45">
        <v>300</v>
      </c>
      <c r="P9" s="117"/>
      <c r="Q9" s="46">
        <f>D9*P9</f>
        <v>0</v>
      </c>
      <c r="R9" s="47" t="str">
        <f t="shared" ref="R9:R16" si="2">IF(ISNUMBER(P9), IF(P9&gt;O9,"NEVYHOVUJE","VYHOVUJE")," ")</f>
        <v xml:space="preserve"> </v>
      </c>
      <c r="S9" s="103"/>
      <c r="T9" s="109" t="s">
        <v>11</v>
      </c>
    </row>
    <row r="10" spans="2:20" ht="37.799999999999997" customHeight="1" x14ac:dyDescent="0.3">
      <c r="B10" s="40">
        <v>4</v>
      </c>
      <c r="C10" s="87" t="s">
        <v>52</v>
      </c>
      <c r="D10" s="41">
        <v>1</v>
      </c>
      <c r="E10" s="42" t="s">
        <v>16</v>
      </c>
      <c r="F10" s="60" t="s">
        <v>37</v>
      </c>
      <c r="G10" s="112"/>
      <c r="H10" s="100"/>
      <c r="I10" s="103"/>
      <c r="J10" s="103"/>
      <c r="K10" s="98"/>
      <c r="L10" s="98"/>
      <c r="M10" s="43">
        <v>14</v>
      </c>
      <c r="N10" s="44">
        <f>D10*O10</f>
        <v>300</v>
      </c>
      <c r="O10" s="45">
        <v>300</v>
      </c>
      <c r="P10" s="117"/>
      <c r="Q10" s="46">
        <f>D10*P10</f>
        <v>0</v>
      </c>
      <c r="R10" s="47" t="str">
        <f t="shared" si="2"/>
        <v xml:space="preserve"> </v>
      </c>
      <c r="S10" s="103"/>
      <c r="T10" s="103"/>
    </row>
    <row r="11" spans="2:20" ht="37.799999999999997" customHeight="1" x14ac:dyDescent="0.3">
      <c r="B11" s="40">
        <v>5</v>
      </c>
      <c r="C11" s="87" t="s">
        <v>56</v>
      </c>
      <c r="D11" s="41">
        <v>1</v>
      </c>
      <c r="E11" s="42" t="s">
        <v>16</v>
      </c>
      <c r="F11" s="60" t="s">
        <v>37</v>
      </c>
      <c r="G11" s="112"/>
      <c r="H11" s="100"/>
      <c r="I11" s="103"/>
      <c r="J11" s="103"/>
      <c r="K11" s="98"/>
      <c r="L11" s="98"/>
      <c r="M11" s="43">
        <v>14</v>
      </c>
      <c r="N11" s="44">
        <f>D11*O11</f>
        <v>300</v>
      </c>
      <c r="O11" s="45">
        <v>300</v>
      </c>
      <c r="P11" s="117"/>
      <c r="Q11" s="46">
        <f>D11*P11</f>
        <v>0</v>
      </c>
      <c r="R11" s="47" t="str">
        <f t="shared" si="2"/>
        <v xml:space="preserve"> </v>
      </c>
      <c r="S11" s="103"/>
      <c r="T11" s="103"/>
    </row>
    <row r="12" spans="2:20" ht="37.799999999999997" customHeight="1" x14ac:dyDescent="0.3">
      <c r="B12" s="40">
        <v>6</v>
      </c>
      <c r="C12" s="87" t="s">
        <v>53</v>
      </c>
      <c r="D12" s="41">
        <v>1</v>
      </c>
      <c r="E12" s="42" t="s">
        <v>16</v>
      </c>
      <c r="F12" s="60" t="s">
        <v>37</v>
      </c>
      <c r="G12" s="112"/>
      <c r="H12" s="100"/>
      <c r="I12" s="103"/>
      <c r="J12" s="103"/>
      <c r="K12" s="98"/>
      <c r="L12" s="98"/>
      <c r="M12" s="43">
        <v>14</v>
      </c>
      <c r="N12" s="44">
        <f>D12*O12</f>
        <v>300</v>
      </c>
      <c r="O12" s="45">
        <v>300</v>
      </c>
      <c r="P12" s="117"/>
      <c r="Q12" s="46">
        <f>D12*P12</f>
        <v>0</v>
      </c>
      <c r="R12" s="47" t="str">
        <f t="shared" si="2"/>
        <v xml:space="preserve"> </v>
      </c>
      <c r="S12" s="103"/>
      <c r="T12" s="103"/>
    </row>
    <row r="13" spans="2:20" ht="37.799999999999997" customHeight="1" x14ac:dyDescent="0.3">
      <c r="B13" s="40">
        <v>7</v>
      </c>
      <c r="C13" s="87" t="s">
        <v>57</v>
      </c>
      <c r="D13" s="41">
        <v>1</v>
      </c>
      <c r="E13" s="42" t="s">
        <v>16</v>
      </c>
      <c r="F13" s="60" t="s">
        <v>37</v>
      </c>
      <c r="G13" s="112"/>
      <c r="H13" s="100"/>
      <c r="I13" s="103"/>
      <c r="J13" s="103"/>
      <c r="K13" s="98"/>
      <c r="L13" s="98"/>
      <c r="M13" s="43">
        <v>14</v>
      </c>
      <c r="N13" s="44">
        <f>D13*O13</f>
        <v>300</v>
      </c>
      <c r="O13" s="45">
        <v>300</v>
      </c>
      <c r="P13" s="117"/>
      <c r="Q13" s="46">
        <f>D13*P13</f>
        <v>0</v>
      </c>
      <c r="R13" s="47" t="str">
        <f t="shared" si="2"/>
        <v xml:space="preserve"> </v>
      </c>
      <c r="S13" s="103"/>
      <c r="T13" s="103"/>
    </row>
    <row r="14" spans="2:20" ht="37.799999999999997" customHeight="1" thickBot="1" x14ac:dyDescent="0.35">
      <c r="B14" s="48">
        <v>8</v>
      </c>
      <c r="C14" s="88" t="s">
        <v>54</v>
      </c>
      <c r="D14" s="49">
        <v>1</v>
      </c>
      <c r="E14" s="50" t="s">
        <v>16</v>
      </c>
      <c r="F14" s="61" t="s">
        <v>37</v>
      </c>
      <c r="G14" s="113"/>
      <c r="H14" s="101"/>
      <c r="I14" s="104"/>
      <c r="J14" s="104"/>
      <c r="K14" s="99"/>
      <c r="L14" s="99"/>
      <c r="M14" s="79">
        <v>14</v>
      </c>
      <c r="N14" s="80">
        <f>D14*O14</f>
        <v>300</v>
      </c>
      <c r="O14" s="81">
        <v>300</v>
      </c>
      <c r="P14" s="118"/>
      <c r="Q14" s="82">
        <f>D14*P14</f>
        <v>0</v>
      </c>
      <c r="R14" s="83" t="str">
        <f t="shared" si="2"/>
        <v xml:space="preserve"> </v>
      </c>
      <c r="S14" s="104"/>
      <c r="T14" s="103"/>
    </row>
    <row r="15" spans="2:20" ht="34.799999999999997" customHeight="1" x14ac:dyDescent="0.3">
      <c r="B15" s="70">
        <v>9</v>
      </c>
      <c r="C15" s="85" t="s">
        <v>38</v>
      </c>
      <c r="D15" s="72">
        <v>3</v>
      </c>
      <c r="E15" s="73" t="s">
        <v>16</v>
      </c>
      <c r="F15" s="85" t="s">
        <v>31</v>
      </c>
      <c r="G15" s="111"/>
      <c r="H15" s="97" t="s">
        <v>21</v>
      </c>
      <c r="I15" s="102" t="s">
        <v>23</v>
      </c>
      <c r="J15" s="102"/>
      <c r="K15" s="97" t="s">
        <v>46</v>
      </c>
      <c r="L15" s="97" t="s">
        <v>47</v>
      </c>
      <c r="M15" s="74">
        <v>14</v>
      </c>
      <c r="N15" s="75">
        <f>D15*O15</f>
        <v>4500</v>
      </c>
      <c r="O15" s="76">
        <v>1500</v>
      </c>
      <c r="P15" s="116"/>
      <c r="Q15" s="77">
        <f>D15*P15</f>
        <v>0</v>
      </c>
      <c r="R15" s="78" t="str">
        <f t="shared" si="2"/>
        <v xml:space="preserve"> </v>
      </c>
      <c r="S15" s="102"/>
      <c r="T15" s="102" t="s">
        <v>10</v>
      </c>
    </row>
    <row r="16" spans="2:20" ht="34.799999999999997" customHeight="1" x14ac:dyDescent="0.3">
      <c r="B16" s="40">
        <v>10</v>
      </c>
      <c r="C16" s="60" t="s">
        <v>39</v>
      </c>
      <c r="D16" s="41">
        <v>2</v>
      </c>
      <c r="E16" s="42" t="s">
        <v>16</v>
      </c>
      <c r="F16" s="87" t="s">
        <v>30</v>
      </c>
      <c r="G16" s="112"/>
      <c r="H16" s="100"/>
      <c r="I16" s="103"/>
      <c r="J16" s="103"/>
      <c r="K16" s="98"/>
      <c r="L16" s="98"/>
      <c r="M16" s="43">
        <v>14</v>
      </c>
      <c r="N16" s="44">
        <f>D16*O16</f>
        <v>4000</v>
      </c>
      <c r="O16" s="45">
        <v>2000</v>
      </c>
      <c r="P16" s="117"/>
      <c r="Q16" s="46">
        <f>D16*P16</f>
        <v>0</v>
      </c>
      <c r="R16" s="47" t="str">
        <f t="shared" si="2"/>
        <v xml:space="preserve"> </v>
      </c>
      <c r="S16" s="103"/>
      <c r="T16" s="103"/>
    </row>
    <row r="17" spans="2:20" ht="34.799999999999997" customHeight="1" thickBot="1" x14ac:dyDescent="0.35">
      <c r="B17" s="48">
        <v>11</v>
      </c>
      <c r="C17" s="61" t="s">
        <v>40</v>
      </c>
      <c r="D17" s="49">
        <v>1</v>
      </c>
      <c r="E17" s="50" t="s">
        <v>16</v>
      </c>
      <c r="F17" s="88" t="s">
        <v>30</v>
      </c>
      <c r="G17" s="113"/>
      <c r="H17" s="101"/>
      <c r="I17" s="104"/>
      <c r="J17" s="104"/>
      <c r="K17" s="99"/>
      <c r="L17" s="99"/>
      <c r="M17" s="79">
        <v>14</v>
      </c>
      <c r="N17" s="80">
        <f>D17*O17</f>
        <v>2000</v>
      </c>
      <c r="O17" s="81">
        <v>2000</v>
      </c>
      <c r="P17" s="118"/>
      <c r="Q17" s="82">
        <f>D17*P17</f>
        <v>0</v>
      </c>
      <c r="R17" s="83" t="str">
        <f t="shared" ref="R17" si="3">IF(ISNUMBER(P17), IF(P17&gt;O17,"NEVYHOVUJE","VYHOVUJE")," ")</f>
        <v xml:space="preserve"> </v>
      </c>
      <c r="S17" s="104"/>
      <c r="T17" s="104"/>
    </row>
    <row r="18" spans="2:20" ht="86.4" customHeight="1" thickBot="1" x14ac:dyDescent="0.35">
      <c r="B18" s="51">
        <v>12</v>
      </c>
      <c r="C18" s="89" t="s">
        <v>55</v>
      </c>
      <c r="D18" s="52">
        <v>2</v>
      </c>
      <c r="E18" s="53" t="s">
        <v>16</v>
      </c>
      <c r="F18" s="89" t="s">
        <v>32</v>
      </c>
      <c r="G18" s="114"/>
      <c r="H18" s="84" t="s">
        <v>21</v>
      </c>
      <c r="I18" s="53" t="s">
        <v>23</v>
      </c>
      <c r="J18" s="53"/>
      <c r="K18" s="84" t="s">
        <v>48</v>
      </c>
      <c r="L18" s="84" t="s">
        <v>49</v>
      </c>
      <c r="M18" s="54">
        <v>14</v>
      </c>
      <c r="N18" s="55">
        <f>D18*O18</f>
        <v>5200</v>
      </c>
      <c r="O18" s="56">
        <v>2600</v>
      </c>
      <c r="P18" s="119"/>
      <c r="Q18" s="57">
        <f>D18*P18</f>
        <v>0</v>
      </c>
      <c r="R18" s="58" t="str">
        <f t="shared" si="1"/>
        <v xml:space="preserve"> </v>
      </c>
      <c r="S18" s="53"/>
      <c r="T18" s="53" t="s">
        <v>10</v>
      </c>
    </row>
    <row r="19" spans="2:20" ht="13.5" customHeight="1" thickTop="1" thickBot="1" x14ac:dyDescent="0.35">
      <c r="C19" s="5"/>
      <c r="D19" s="5"/>
      <c r="E19" s="5"/>
      <c r="F19" s="5"/>
      <c r="G19" s="5"/>
      <c r="H19" s="5"/>
      <c r="I19" s="5"/>
      <c r="M19" s="5"/>
      <c r="N19" s="5"/>
      <c r="Q19" s="36"/>
    </row>
    <row r="20" spans="2:20" ht="60.75" customHeight="1" thickTop="1" thickBot="1" x14ac:dyDescent="0.35">
      <c r="B20" s="92" t="s">
        <v>12</v>
      </c>
      <c r="C20" s="93"/>
      <c r="D20" s="93"/>
      <c r="E20" s="93"/>
      <c r="F20" s="93"/>
      <c r="G20" s="93"/>
      <c r="H20" s="20"/>
      <c r="I20" s="20"/>
      <c r="J20" s="20"/>
      <c r="K20" s="9"/>
      <c r="L20" s="9"/>
      <c r="M20" s="21"/>
      <c r="N20" s="21"/>
      <c r="O20" s="22" t="s">
        <v>13</v>
      </c>
      <c r="P20" s="94" t="s">
        <v>14</v>
      </c>
      <c r="Q20" s="95"/>
      <c r="R20" s="96"/>
      <c r="S20" s="15"/>
      <c r="T20" s="23"/>
    </row>
    <row r="21" spans="2:20" ht="33" customHeight="1" thickTop="1" thickBot="1" x14ac:dyDescent="0.35">
      <c r="B21" s="105" t="s">
        <v>15</v>
      </c>
      <c r="C21" s="105"/>
      <c r="D21" s="105"/>
      <c r="E21" s="105"/>
      <c r="F21" s="105"/>
      <c r="G21" s="105"/>
      <c r="H21" s="24"/>
      <c r="K21" s="8"/>
      <c r="L21" s="8"/>
      <c r="M21" s="25"/>
      <c r="N21" s="25"/>
      <c r="O21" s="26">
        <f>SUM(N7:N18)</f>
        <v>29900</v>
      </c>
      <c r="P21" s="106">
        <f>SUM(Q7:Q18)</f>
        <v>0</v>
      </c>
      <c r="Q21" s="107"/>
      <c r="R21" s="108"/>
    </row>
    <row r="22" spans="2:20" ht="14.25" customHeight="1" thickTop="1" x14ac:dyDescent="0.3"/>
    <row r="23" spans="2:20" ht="14.25" customHeight="1" x14ac:dyDescent="0.3"/>
    <row r="24" spans="2:20" ht="14.25" customHeight="1" x14ac:dyDescent="0.3"/>
    <row r="25" spans="2:20" ht="14.25" customHeight="1" x14ac:dyDescent="0.3"/>
    <row r="26" spans="2:20" ht="14.25" customHeight="1" x14ac:dyDescent="0.3"/>
    <row r="27" spans="2:20" ht="14.25" customHeight="1" x14ac:dyDescent="0.3"/>
    <row r="28" spans="2:20" ht="14.25" customHeight="1" x14ac:dyDescent="0.3"/>
    <row r="29" spans="2:20" ht="14.25" customHeight="1" x14ac:dyDescent="0.3"/>
    <row r="30" spans="2:20" ht="14.25" customHeight="1" x14ac:dyDescent="0.3"/>
    <row r="31" spans="2:20" ht="14.25" customHeight="1" x14ac:dyDescent="0.3"/>
    <row r="32" spans="2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</sheetData>
  <sheetProtection password="C143" sheet="1" objects="1" scenarios="1"/>
  <mergeCells count="19">
    <mergeCell ref="T9:T14"/>
    <mergeCell ref="T15:T17"/>
    <mergeCell ref="S8:S14"/>
    <mergeCell ref="B21:G21"/>
    <mergeCell ref="P21:R21"/>
    <mergeCell ref="I15:I17"/>
    <mergeCell ref="J8:J14"/>
    <mergeCell ref="J15:J17"/>
    <mergeCell ref="S15:S17"/>
    <mergeCell ref="B1:C1"/>
    <mergeCell ref="B20:G20"/>
    <mergeCell ref="P20:R20"/>
    <mergeCell ref="K15:K17"/>
    <mergeCell ref="L15:L17"/>
    <mergeCell ref="H8:H14"/>
    <mergeCell ref="H15:H17"/>
    <mergeCell ref="I8:I14"/>
    <mergeCell ref="K8:K14"/>
    <mergeCell ref="L8:L14"/>
  </mergeCells>
  <conditionalFormatting sqref="B7:B18">
    <cfRule type="containsBlanks" dxfId="8" priority="49">
      <formula>LEN(TRIM(B7))=0</formula>
    </cfRule>
  </conditionalFormatting>
  <conditionalFormatting sqref="B7:B18">
    <cfRule type="cellIs" dxfId="7" priority="44" operator="greaterThanOrEqual">
      <formula>1</formula>
    </cfRule>
  </conditionalFormatting>
  <conditionalFormatting sqref="R7:R18">
    <cfRule type="cellIs" dxfId="6" priority="41" operator="equal">
      <formula>"VYHOVUJE"</formula>
    </cfRule>
  </conditionalFormatting>
  <conditionalFormatting sqref="R7:R18">
    <cfRule type="cellIs" dxfId="5" priority="40" operator="equal">
      <formula>"NEVYHOVUJE"</formula>
    </cfRule>
  </conditionalFormatting>
  <conditionalFormatting sqref="G7:G18 P7:P18">
    <cfRule type="containsBlanks" dxfId="4" priority="21">
      <formula>LEN(TRIM(G7))=0</formula>
    </cfRule>
  </conditionalFormatting>
  <conditionalFormatting sqref="G7:G18 P7:P18">
    <cfRule type="notContainsBlanks" dxfId="3" priority="19">
      <formula>LEN(TRIM(G7))&gt;0</formula>
    </cfRule>
  </conditionalFormatting>
  <conditionalFormatting sqref="G7:G18 P7:P18">
    <cfRule type="notContainsBlanks" dxfId="2" priority="18">
      <formula>LEN(TRIM(G7))&gt;0</formula>
    </cfRule>
  </conditionalFormatting>
  <conditionalFormatting sqref="G7:G18">
    <cfRule type="notContainsBlanks" dxfId="1" priority="17">
      <formula>LEN(TRIM(G7))&gt;0</formula>
    </cfRule>
  </conditionalFormatting>
  <conditionalFormatting sqref="D7:D18">
    <cfRule type="containsBlanks" dxfId="0" priority="1">
      <formula>LEN(TRIM(D7))=0</formula>
    </cfRule>
  </conditionalFormatting>
  <dataValidations count="3">
    <dataValidation type="list" showInputMessage="1" showErrorMessage="1" sqref="E7:E18">
      <formula1>"ks,bal,sada,"</formula1>
    </dataValidation>
    <dataValidation type="list" showInputMessage="1" showErrorMessage="1" sqref="I7">
      <formula1>"ANO,NE"</formula1>
    </dataValidation>
    <dataValidation type="list" allowBlank="1" showInputMessage="1" showErrorMessage="1" sqref="I15 I8 I18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 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2021-04-05T18:33:59Z</cp:lastPrinted>
  <dcterms:created xsi:type="dcterms:W3CDTF">2014-03-05T12:43:32Z</dcterms:created>
  <dcterms:modified xsi:type="dcterms:W3CDTF">2021-04-06T08:16:34Z</dcterms:modified>
</cp:coreProperties>
</file>