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  <externalReference r:id="rId3"/>
    <externalReference r:id="rId4"/>
  </externalReferences>
  <definedNames>
    <definedName name="_xlnm.Print_Area" localSheetId="0">Tonery!$B$1:$S$24</definedName>
  </definedNames>
  <calcPr calcId="145621"/>
</workbook>
</file>

<file path=xl/calcChain.xml><?xml version="1.0" encoding="utf-8"?>
<calcChain xmlns="http://schemas.openxmlformats.org/spreadsheetml/2006/main">
  <c r="R20" i="1" l="1"/>
  <c r="S20" i="1"/>
  <c r="O20" i="1"/>
  <c r="R9" i="1" l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O9" i="1"/>
  <c r="O10" i="1"/>
  <c r="O11" i="1"/>
  <c r="O12" i="1"/>
  <c r="O13" i="1"/>
  <c r="O14" i="1"/>
  <c r="O15" i="1"/>
  <c r="O16" i="1"/>
  <c r="O17" i="1"/>
  <c r="S21" i="1" l="1"/>
  <c r="R21" i="1"/>
  <c r="O21" i="1"/>
  <c r="S19" i="1"/>
  <c r="R19" i="1"/>
  <c r="O19" i="1"/>
  <c r="S18" i="1"/>
  <c r="R18" i="1"/>
  <c r="O18" i="1"/>
  <c r="S8" i="1"/>
  <c r="R8" i="1"/>
  <c r="O8" i="1"/>
  <c r="S7" i="1"/>
  <c r="R7" i="1"/>
  <c r="O7" i="1"/>
  <c r="P24" i="1" l="1"/>
  <c r="Q24" i="1"/>
</calcChain>
</file>

<file path=xl/sharedStrings.xml><?xml version="1.0" encoding="utf-8"?>
<sst xmlns="http://schemas.openxmlformats.org/spreadsheetml/2006/main" count="95" uniqueCount="66">
  <si>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</si>
  <si>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</si>
  <si>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</si>
  <si>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</si>
  <si>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</si>
  <si>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</si>
  <si>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</si>
  <si>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</si>
  <si>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</si>
  <si>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</si>
  <si>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</si>
  <si>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</si>
  <si>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</si>
  <si>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</si>
  <si>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</si>
  <si>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</si>
  <si>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 xml:space="preserve">Název </t>
  </si>
  <si>
    <t>Měrná jednotka [MJ]</t>
  </si>
  <si>
    <t xml:space="preserve">Popis </t>
  </si>
  <si>
    <t>Fakturace</t>
  </si>
  <si>
    <t>Samostatná faktura</t>
  </si>
  <si>
    <t>Financováno
 z projektových finančních prostředků</t>
  </si>
  <si>
    <t>NE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</si>
  <si>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</si>
  <si>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</si>
  <si>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</si>
  <si>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</si>
  <si>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</si>
  <si>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</si>
  <si>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</si>
  <si>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Příloha č. 2 Kupní smlouvy - technická specifikace
Tonery (II.) 007 - 2021 (kompatibilní)</t>
  </si>
  <si>
    <t>Toner do UTAX 4006ci - magenta (růžový)</t>
  </si>
  <si>
    <t>Toner do tiskárny AH-OKI B412dn - black</t>
  </si>
  <si>
    <t>Toner do kopírky DCC 2930/2935 - magenta</t>
  </si>
  <si>
    <t>Toner do kopírky DCC 2930/2935 - black</t>
  </si>
  <si>
    <t>Toner do kopírky DCC 2930/2935 - cyan</t>
  </si>
  <si>
    <t>ANO</t>
  </si>
  <si>
    <t>NAKI II DG18P02OVV020</t>
  </si>
  <si>
    <t>ŠUZ - Denisa Hrubá, 
Tel.: 37763 1856,
kratkad@suz.zcu.cz</t>
  </si>
  <si>
    <t>Univerzitní 8, 
301 00 Plzeň, 
Rektorát - Školící a ubytovací zařízení Nečtiny,
místnost UR 116</t>
  </si>
  <si>
    <t>EO - Václava Vlková,
Tel.: 37763 1146,
vlkovav@rek.zcu.cz</t>
  </si>
  <si>
    <t xml:space="preserve">Univerzitní 8,
301 00 Plzeň,
Rektorát - Ekonomický odbor, 
místnost UR 221 </t>
  </si>
  <si>
    <t>KAR - Mgr. Sabina Mattová, Ph.D., 
Tel.: 702 020 897,
mattova@kar.zcu.cz</t>
  </si>
  <si>
    <t>Sedláčkova 15, 
301 00 Plzeň,
Fakulta filozofická - Katedra archeologie, 
místnost SP 401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</si>
  <si>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</si>
  <si>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Toner do tiskárny Triumph Adler 2500ci - černý</t>
  </si>
  <si>
    <t>Toner do tiskárny Triumph Adler 2500ci - azurový</t>
  </si>
  <si>
    <t>Toner do tiskárny Triumph Adler 2500ci - purpurový</t>
  </si>
  <si>
    <t>Toner do tiskárny Triumph Adler 2500ci - žlutý</t>
  </si>
  <si>
    <t>Toner do tiskárny Lexmark MS415dn - černý</t>
  </si>
  <si>
    <t>Toner do tiskárny OKI MB562dnw - černý</t>
  </si>
  <si>
    <t>Válec do tiskárny Lexmark MS415dn</t>
  </si>
  <si>
    <t>Toner do tiskárny HP LaserJet Pro MFP M426fdn - černý</t>
  </si>
  <si>
    <t xml:space="preserve">Originální, nebo kompatibilní toner splňující podmínky certifikátu STMC. Minimální výtěžnost při 5% pokrytí 18 000 stran. </t>
  </si>
  <si>
    <t xml:space="preserve">Originální, nebo kompatibilní toner splňující podmínky certifikátu STMC. Minimální výtěžnost při 5% pokrytí 12 000 stran. </t>
  </si>
  <si>
    <t xml:space="preserve">Originální, nebo kompatibilní toner splňující podmínky certifikátu STMC. Minimální výtěžnost při 5% pokrytí 10 000 stran. </t>
  </si>
  <si>
    <t>Originální, nebo kompatibilní válec do tiskárny. Kapacita 60 000 stránek.</t>
  </si>
  <si>
    <t xml:space="preserve">Originální, nebo kompatibilní toner splňující podmínky certifikátu STMC. Minimální výtěžnost při 5% pokrytí 9 000 stran. </t>
  </si>
  <si>
    <t>Originální, nebo kompatibilní toner splňující podmínky certifikátu STMC. Minimální výtěžnost při 5% pokrytí 20 000 stran.</t>
  </si>
  <si>
    <t>Toner do kopírky Lexmark XM1140 - black</t>
  </si>
  <si>
    <t>Originální, nebo kompatibilní toner. Výtěžnost 3 000 stran.</t>
  </si>
  <si>
    <t xml:space="preserve">Originální, nebo kompatibilní toner splňující podmínky certifikátu STMC. Minimální výtěžnost při 5% pokrytí 15 000 stran. </t>
  </si>
  <si>
    <t>Originální nebo kompatabilní toner. Výtěžnost 10 000 stran.</t>
  </si>
  <si>
    <t>Toner do tiskárny HP LaserJet 1320n - black</t>
  </si>
  <si>
    <t xml:space="preserve">Originální, nebo kompatibilní toner splňující podmínky certifikátu STMC. Minimální výtěžnost při 5% pokrytí 25 000 stran. </t>
  </si>
  <si>
    <t>Originální nebo kompatabilní toner. Výtěžnost 2x 2 500 stran. Dual pack.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</si>
</sst>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42">
    <xf numFmtId="0" fontId="0" fillId="0" borderId="0" xfId="0"/>
    <xf numFmtId="164" fontId="0" fillId="3" borderId="6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164" fontId="0" fillId="3" borderId="11" xfId="0" applyNumberFormat="1" applyFill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0" fontId="19" fillId="3" borderId="9" xfId="0" applyNumberFormat="1" applyFont="1" applyFill="1" applyBorder="1" applyAlignment="1" applyProtection="1">
      <alignment horizontal="left" vertical="center" wrapText="1" indent="1" shrinkToFit="1"/>
    </xf>
    <xf numFmtId="164" fontId="0" fillId="3" borderId="19" xfId="0" applyNumberFormat="1" applyFill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0" fontId="19" fillId="3" borderId="23" xfId="0" applyNumberFormat="1" applyFont="1" applyFill="1" applyBorder="1" applyAlignment="1" applyProtection="1">
      <alignment horizontal="left" vertical="center" wrapText="1" indent="1" shrinkToFi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2" fillId="3" borderId="25" xfId="0" applyNumberFormat="1" applyFont="1" applyFill="1" applyBorder="1" applyAlignment="1" applyProtection="1">
      <alignment horizontal="left" vertical="center" wrapText="1" indent="1"/>
    </xf>
    <xf numFmtId="0" fontId="2" fillId="3" borderId="11" xfId="0" applyNumberFormat="1" applyFont="1" applyFill="1" applyBorder="1" applyAlignment="1" applyProtection="1">
      <alignment horizontal="left" vertical="center" wrapText="1" indent="1"/>
    </xf>
    <xf numFmtId="0" fontId="2" fillId="3" borderId="19" xfId="0" applyNumberFormat="1" applyFont="1" applyFill="1" applyBorder="1" applyAlignment="1" applyProtection="1">
      <alignment horizontal="left" vertical="center" wrapText="1" indent="1"/>
    </xf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vertical="center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NumberForma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left" vertical="center" wrapText="1" indent="1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6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0" borderId="14" xfId="0" applyBorder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left" vertical="center" wrapText="1" inden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6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NumberFormat="1" applyFill="1" applyBorder="1" applyAlignment="1" applyProtection="1">
      <alignment horizontal="center" vertical="center" wrapText="1"/>
    </xf>
    <xf numFmtId="0" fontId="2" fillId="3" borderId="20" xfId="0" applyNumberFormat="1" applyFont="1" applyFill="1" applyBorder="1" applyAlignment="1" applyProtection="1">
      <alignment horizontal="left" vertical="center" wrapText="1" indent="1"/>
    </xf>
    <xf numFmtId="0" fontId="2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16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horizontal="center" vertical="center" wrapText="1"/>
    </xf>
    <xf numFmtId="0" fontId="2" fillId="3" borderId="27" xfId="0" applyNumberFormat="1" applyFont="1" applyFill="1" applyBorder="1" applyAlignment="1" applyProtection="1">
      <alignment horizontal="left" vertical="center" wrapText="1" indent="1"/>
    </xf>
    <xf numFmtId="0" fontId="2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6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8" xfId="0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left" vertical="center" wrapText="1" indent="1"/>
    </xf>
    <xf numFmtId="0" fontId="3" fillId="3" borderId="6" xfId="0" applyNumberFormat="1" applyFont="1" applyFill="1" applyBorder="1" applyAlignment="1" applyProtection="1">
      <alignment horizontal="left" vertical="center" wrapText="1" indent="1"/>
    </xf>
    <xf numFmtId="0" fontId="6" fillId="3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left" vertical="center" wrapText="1" indent="1"/>
    </xf>
    <xf numFmtId="0" fontId="6" fillId="3" borderId="8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12" fillId="3" borderId="22" xfId="0" applyFont="1" applyFill="1" applyBorder="1" applyAlignment="1" applyProtection="1">
      <alignment horizontal="center" vertical="center" wrapText="1"/>
    </xf>
    <xf numFmtId="0" fontId="0" fillId="3" borderId="31" xfId="0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vertical="center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0" fillId="3" borderId="23" xfId="0" applyNumberForma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16" fillId="3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8" fillId="3" borderId="22" xfId="0" applyFont="1" applyFill="1" applyBorder="1" applyAlignment="1" applyProtection="1">
      <alignment horizontal="center" vertical="center" wrapText="1"/>
    </xf>
    <xf numFmtId="0" fontId="0" fillId="0" borderId="17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13" fillId="4" borderId="9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7%20-%2023.02.2021%20DNS%20-%20Tonery%20KOMPATIBILN&#205;/+3319-0001-21%20KAR%20Mattov&#225;%20Tonery%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7%20-%2023.02.2021%20DNS%20-%20Tonery%20KOMPATIBILN&#205;/+9019-0011-21%20EO%20Vlkov&#225;%20Tonery%20kompatibiln&#237;-9074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9019-0007-21%20&#352;UZ%20Hrub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1"/>
  <sheetViews>
    <sheetView tabSelected="1" zoomScale="60" zoomScaleNormal="60" workbookViewId="0">
      <selection activeCell="N17" sqref="N17"/>
    </sheetView>
  </sheetViews>
  <sheetFormatPr defaultRowHeight="14.4" x14ac:dyDescent="0.3"/>
  <cols>
    <col min="1" max="1" width="1.44140625" style="15" bestFit="1" customWidth="1"/>
    <col min="2" max="2" width="5.6640625" style="15" bestFit="1" customWidth="1"/>
    <col min="3" max="3" width="52.21875" style="19" customWidth="1"/>
    <col min="4" max="4" width="9.6640625" style="130" bestFit="1" customWidth="1"/>
    <col min="5" max="5" width="11" style="131" customWidth="1"/>
    <col min="6" max="6" width="64.77734375" style="19" customWidth="1"/>
    <col min="7" max="7" width="29.5546875" style="19" bestFit="1" customWidth="1"/>
    <col min="8" max="8" width="20.5546875" style="19" bestFit="1" customWidth="1"/>
    <col min="9" max="9" width="17.21875" style="19" customWidth="1"/>
    <col min="10" max="10" width="34.77734375" style="15" customWidth="1"/>
    <col min="11" max="11" width="22.77734375" style="15" hidden="1" customWidth="1"/>
    <col min="12" max="12" width="33" style="15" customWidth="1"/>
    <col min="13" max="13" width="36.44140625" style="15" customWidth="1"/>
    <col min="14" max="14" width="26.33203125" style="19" customWidth="1"/>
    <col min="15" max="15" width="16.5546875" style="19" hidden="1" customWidth="1"/>
    <col min="16" max="16" width="20.77734375" style="15" customWidth="1"/>
    <col min="17" max="17" width="24.33203125" style="15" customWidth="1"/>
    <col min="18" max="18" width="20.6640625" style="15" customWidth="1"/>
    <col min="19" max="19" width="19.6640625" style="15" bestFit="1" customWidth="1"/>
    <col min="20" max="20" width="11.109375" style="15" hidden="1" customWidth="1"/>
    <col min="21" max="21" width="52.33203125" style="20" bestFit="1" customWidth="1"/>
    <col min="22" max="16384" width="8.88671875" style="15"/>
  </cols>
  <sheetData>
    <row r="1" spans="1:21" ht="40.200000000000003" customHeight="1" x14ac:dyDescent="0.3">
      <c r="B1" s="16" t="s">
        <v>30</v>
      </c>
      <c r="C1" s="16"/>
      <c r="D1" s="17"/>
      <c r="E1" s="18"/>
    </row>
    <row r="2" spans="1:21" ht="18.75" customHeight="1" x14ac:dyDescent="0.3">
      <c r="B2" s="21"/>
      <c r="C2" s="15"/>
      <c r="D2" s="21"/>
      <c r="E2" s="22"/>
      <c r="F2" s="23"/>
      <c r="G2" s="24"/>
      <c r="H2" s="24"/>
      <c r="I2" s="25"/>
      <c r="N2" s="23"/>
      <c r="O2" s="23"/>
      <c r="P2" s="26"/>
      <c r="Q2" s="26"/>
      <c r="S2" s="26"/>
      <c r="T2" s="27"/>
      <c r="U2" s="28"/>
    </row>
    <row r="3" spans="1:21" ht="19.8" customHeight="1" x14ac:dyDescent="0.3">
      <c r="B3" s="29"/>
      <c r="C3" s="30" t="s">
        <v>0</v>
      </c>
      <c r="D3" s="31"/>
      <c r="E3" s="31"/>
      <c r="F3" s="31"/>
      <c r="G3" s="32"/>
      <c r="H3" s="32"/>
      <c r="I3" s="32"/>
      <c r="J3" s="32"/>
      <c r="K3" s="32"/>
      <c r="L3" s="32"/>
      <c r="M3" s="26"/>
      <c r="N3" s="33"/>
      <c r="O3" s="20"/>
      <c r="P3" s="33"/>
      <c r="Q3" s="33"/>
      <c r="R3" s="33"/>
      <c r="S3" s="33"/>
    </row>
    <row r="4" spans="1:21" ht="19.8" customHeight="1" thickBot="1" x14ac:dyDescent="0.35">
      <c r="B4" s="34"/>
      <c r="C4" s="35" t="s">
        <v>1</v>
      </c>
      <c r="D4" s="31"/>
      <c r="E4" s="31"/>
      <c r="F4" s="31"/>
      <c r="G4" s="31"/>
      <c r="H4" s="26"/>
      <c r="I4" s="26"/>
      <c r="J4" s="26"/>
      <c r="K4" s="26"/>
      <c r="L4" s="26"/>
      <c r="M4" s="26"/>
      <c r="N4" s="23"/>
      <c r="O4" s="23"/>
      <c r="P4" s="26"/>
      <c r="Q4" s="26"/>
      <c r="S4" s="26"/>
    </row>
    <row r="5" spans="1:21" ht="34.5" customHeight="1" thickBot="1" x14ac:dyDescent="0.35">
      <c r="B5" s="36"/>
      <c r="C5" s="37"/>
      <c r="D5" s="38"/>
      <c r="E5" s="38"/>
      <c r="F5" s="23"/>
      <c r="G5" s="39" t="s">
        <v>2</v>
      </c>
      <c r="H5" s="23"/>
      <c r="I5" s="23"/>
      <c r="N5" s="40"/>
      <c r="O5" s="40"/>
      <c r="Q5" s="39" t="s">
        <v>2</v>
      </c>
      <c r="U5" s="25"/>
    </row>
    <row r="6" spans="1:21" ht="80.400000000000006" customHeight="1" thickTop="1" thickBot="1" x14ac:dyDescent="0.35">
      <c r="B6" s="41" t="s">
        <v>3</v>
      </c>
      <c r="C6" s="42" t="s">
        <v>16</v>
      </c>
      <c r="D6" s="43" t="s">
        <v>4</v>
      </c>
      <c r="E6" s="42" t="s">
        <v>17</v>
      </c>
      <c r="F6" s="42" t="s">
        <v>18</v>
      </c>
      <c r="G6" s="44" t="s">
        <v>5</v>
      </c>
      <c r="H6" s="42" t="s">
        <v>19</v>
      </c>
      <c r="I6" s="42" t="s">
        <v>21</v>
      </c>
      <c r="J6" s="43" t="s">
        <v>44</v>
      </c>
      <c r="K6" s="42" t="s">
        <v>23</v>
      </c>
      <c r="L6" s="45" t="s">
        <v>24</v>
      </c>
      <c r="M6" s="42" t="s">
        <v>25</v>
      </c>
      <c r="N6" s="42" t="s">
        <v>26</v>
      </c>
      <c r="O6" s="42" t="s">
        <v>27</v>
      </c>
      <c r="P6" s="43" t="s">
        <v>6</v>
      </c>
      <c r="Q6" s="46" t="s">
        <v>7</v>
      </c>
      <c r="R6" s="47" t="s">
        <v>8</v>
      </c>
      <c r="S6" s="47" t="s">
        <v>9</v>
      </c>
      <c r="T6" s="42" t="s">
        <v>28</v>
      </c>
      <c r="U6" s="42" t="s">
        <v>29</v>
      </c>
    </row>
    <row r="7" spans="1:21" ht="40.200000000000003" customHeight="1" thickTop="1" x14ac:dyDescent="0.3">
      <c r="A7" s="48"/>
      <c r="B7" s="49">
        <v>1</v>
      </c>
      <c r="C7" s="50" t="s">
        <v>45</v>
      </c>
      <c r="D7" s="51">
        <v>2</v>
      </c>
      <c r="E7" s="52" t="s">
        <v>15</v>
      </c>
      <c r="F7" s="53" t="s">
        <v>53</v>
      </c>
      <c r="G7" s="132"/>
      <c r="H7" s="54" t="s">
        <v>20</v>
      </c>
      <c r="I7" s="55" t="s">
        <v>22</v>
      </c>
      <c r="J7" s="55"/>
      <c r="K7" s="55"/>
      <c r="L7" s="55" t="s">
        <v>38</v>
      </c>
      <c r="M7" s="55" t="s">
        <v>39</v>
      </c>
      <c r="N7" s="56">
        <v>14</v>
      </c>
      <c r="O7" s="57">
        <f t="shared" ref="O7:O21" si="0">D7*P7</f>
        <v>4000</v>
      </c>
      <c r="P7" s="1">
        <v>2000</v>
      </c>
      <c r="Q7" s="137"/>
      <c r="R7" s="58">
        <f t="shared" ref="R7:R21" si="1">D7*Q7</f>
        <v>0</v>
      </c>
      <c r="S7" s="59" t="str">
        <f t="shared" ref="S7:S21" si="2">IF(ISNUMBER(Q7), IF(Q7&gt;P7,"NEVYHOVUJE","VYHOVUJE")," ")</f>
        <v xml:space="preserve"> </v>
      </c>
      <c r="T7" s="55"/>
      <c r="U7" s="55" t="s">
        <v>10</v>
      </c>
    </row>
    <row r="8" spans="1:21" ht="40.200000000000003" customHeight="1" x14ac:dyDescent="0.3">
      <c r="A8" s="60"/>
      <c r="B8" s="61">
        <v>2</v>
      </c>
      <c r="C8" s="62" t="s">
        <v>46</v>
      </c>
      <c r="D8" s="3">
        <v>1</v>
      </c>
      <c r="E8" s="63" t="s">
        <v>15</v>
      </c>
      <c r="F8" s="13" t="s">
        <v>54</v>
      </c>
      <c r="G8" s="133"/>
      <c r="H8" s="64"/>
      <c r="I8" s="65"/>
      <c r="J8" s="65"/>
      <c r="K8" s="65"/>
      <c r="L8" s="65"/>
      <c r="M8" s="65"/>
      <c r="N8" s="66">
        <v>14</v>
      </c>
      <c r="O8" s="67">
        <f t="shared" si="0"/>
        <v>2100</v>
      </c>
      <c r="P8" s="2">
        <v>2100</v>
      </c>
      <c r="Q8" s="138"/>
      <c r="R8" s="68">
        <f t="shared" si="1"/>
        <v>0</v>
      </c>
      <c r="S8" s="69" t="str">
        <f t="shared" si="2"/>
        <v xml:space="preserve"> </v>
      </c>
      <c r="T8" s="65"/>
      <c r="U8" s="65"/>
    </row>
    <row r="9" spans="1:21" ht="40.200000000000003" customHeight="1" x14ac:dyDescent="0.3">
      <c r="A9" s="60"/>
      <c r="B9" s="61">
        <v>3</v>
      </c>
      <c r="C9" s="62" t="s">
        <v>47</v>
      </c>
      <c r="D9" s="3">
        <v>1</v>
      </c>
      <c r="E9" s="63" t="s">
        <v>15</v>
      </c>
      <c r="F9" s="13" t="s">
        <v>54</v>
      </c>
      <c r="G9" s="133"/>
      <c r="H9" s="64"/>
      <c r="I9" s="65"/>
      <c r="J9" s="65"/>
      <c r="K9" s="65"/>
      <c r="L9" s="65"/>
      <c r="M9" s="65"/>
      <c r="N9" s="66">
        <v>14</v>
      </c>
      <c r="O9" s="67">
        <f t="shared" si="0"/>
        <v>2100</v>
      </c>
      <c r="P9" s="2">
        <v>2100</v>
      </c>
      <c r="Q9" s="138"/>
      <c r="R9" s="68">
        <f t="shared" ref="R9:R17" si="3">D9*Q9</f>
        <v>0</v>
      </c>
      <c r="S9" s="69" t="str">
        <f t="shared" ref="S9:S17" si="4">IF(ISNUMBER(Q9), IF(Q9&gt;P9,"NEVYHOVUJE","VYHOVUJE")," ")</f>
        <v xml:space="preserve"> </v>
      </c>
      <c r="T9" s="65"/>
      <c r="U9" s="65"/>
    </row>
    <row r="10" spans="1:21" ht="40.200000000000003" customHeight="1" x14ac:dyDescent="0.3">
      <c r="A10" s="60"/>
      <c r="B10" s="61">
        <v>4</v>
      </c>
      <c r="C10" s="62" t="s">
        <v>48</v>
      </c>
      <c r="D10" s="3">
        <v>1</v>
      </c>
      <c r="E10" s="63" t="s">
        <v>15</v>
      </c>
      <c r="F10" s="13" t="s">
        <v>54</v>
      </c>
      <c r="G10" s="133"/>
      <c r="H10" s="64"/>
      <c r="I10" s="65"/>
      <c r="J10" s="65"/>
      <c r="K10" s="65"/>
      <c r="L10" s="65"/>
      <c r="M10" s="65"/>
      <c r="N10" s="66">
        <v>14</v>
      </c>
      <c r="O10" s="67">
        <f t="shared" si="0"/>
        <v>2100</v>
      </c>
      <c r="P10" s="2">
        <v>2100</v>
      </c>
      <c r="Q10" s="138"/>
      <c r="R10" s="68">
        <f t="shared" si="3"/>
        <v>0</v>
      </c>
      <c r="S10" s="69" t="str">
        <f t="shared" si="4"/>
        <v xml:space="preserve"> </v>
      </c>
      <c r="T10" s="65"/>
      <c r="U10" s="65"/>
    </row>
    <row r="11" spans="1:21" ht="40.200000000000003" customHeight="1" x14ac:dyDescent="0.3">
      <c r="A11" s="60"/>
      <c r="B11" s="61">
        <v>5</v>
      </c>
      <c r="C11" s="62" t="s">
        <v>49</v>
      </c>
      <c r="D11" s="3">
        <v>7</v>
      </c>
      <c r="E11" s="63" t="s">
        <v>15</v>
      </c>
      <c r="F11" s="13" t="s">
        <v>55</v>
      </c>
      <c r="G11" s="133"/>
      <c r="H11" s="64"/>
      <c r="I11" s="65"/>
      <c r="J11" s="65"/>
      <c r="K11" s="65"/>
      <c r="L11" s="65"/>
      <c r="M11" s="65"/>
      <c r="N11" s="66">
        <v>14</v>
      </c>
      <c r="O11" s="67">
        <f t="shared" si="0"/>
        <v>14000</v>
      </c>
      <c r="P11" s="2">
        <v>2000</v>
      </c>
      <c r="Q11" s="138"/>
      <c r="R11" s="68">
        <f t="shared" si="3"/>
        <v>0</v>
      </c>
      <c r="S11" s="69" t="str">
        <f t="shared" si="4"/>
        <v xml:space="preserve"> </v>
      </c>
      <c r="T11" s="65"/>
      <c r="U11" s="65"/>
    </row>
    <row r="12" spans="1:21" ht="40.200000000000003" customHeight="1" x14ac:dyDescent="0.3">
      <c r="A12" s="60"/>
      <c r="B12" s="61">
        <v>6</v>
      </c>
      <c r="C12" s="62" t="s">
        <v>50</v>
      </c>
      <c r="D12" s="3">
        <v>2</v>
      </c>
      <c r="E12" s="63" t="s">
        <v>15</v>
      </c>
      <c r="F12" s="13" t="s">
        <v>54</v>
      </c>
      <c r="G12" s="133"/>
      <c r="H12" s="64"/>
      <c r="I12" s="65"/>
      <c r="J12" s="65"/>
      <c r="K12" s="65"/>
      <c r="L12" s="65"/>
      <c r="M12" s="65"/>
      <c r="N12" s="66">
        <v>14</v>
      </c>
      <c r="O12" s="67">
        <f t="shared" si="0"/>
        <v>3000</v>
      </c>
      <c r="P12" s="2">
        <v>1500</v>
      </c>
      <c r="Q12" s="138"/>
      <c r="R12" s="68">
        <f t="shared" si="3"/>
        <v>0</v>
      </c>
      <c r="S12" s="69" t="str">
        <f t="shared" si="4"/>
        <v xml:space="preserve"> </v>
      </c>
      <c r="T12" s="65"/>
      <c r="U12" s="65"/>
    </row>
    <row r="13" spans="1:21" ht="40.200000000000003" customHeight="1" x14ac:dyDescent="0.3">
      <c r="A13" s="60"/>
      <c r="B13" s="61">
        <v>7</v>
      </c>
      <c r="C13" s="62" t="s">
        <v>51</v>
      </c>
      <c r="D13" s="3">
        <v>5</v>
      </c>
      <c r="E13" s="63" t="s">
        <v>15</v>
      </c>
      <c r="F13" s="13" t="s">
        <v>56</v>
      </c>
      <c r="G13" s="133"/>
      <c r="H13" s="64"/>
      <c r="I13" s="65"/>
      <c r="J13" s="65"/>
      <c r="K13" s="65"/>
      <c r="L13" s="65"/>
      <c r="M13" s="65"/>
      <c r="N13" s="66">
        <v>14</v>
      </c>
      <c r="O13" s="67">
        <f t="shared" si="0"/>
        <v>5000</v>
      </c>
      <c r="P13" s="2">
        <v>1000</v>
      </c>
      <c r="Q13" s="138"/>
      <c r="R13" s="68">
        <f t="shared" si="3"/>
        <v>0</v>
      </c>
      <c r="S13" s="69" t="str">
        <f t="shared" si="4"/>
        <v xml:space="preserve"> </v>
      </c>
      <c r="T13" s="65"/>
      <c r="U13" s="65"/>
    </row>
    <row r="14" spans="1:21" ht="49.2" customHeight="1" thickBot="1" x14ac:dyDescent="0.35">
      <c r="A14" s="60"/>
      <c r="B14" s="70">
        <v>8</v>
      </c>
      <c r="C14" s="14" t="s">
        <v>52</v>
      </c>
      <c r="D14" s="71">
        <v>2</v>
      </c>
      <c r="E14" s="72" t="s">
        <v>15</v>
      </c>
      <c r="F14" s="73" t="s">
        <v>57</v>
      </c>
      <c r="G14" s="134"/>
      <c r="H14" s="74"/>
      <c r="I14" s="75"/>
      <c r="J14" s="75"/>
      <c r="K14" s="75"/>
      <c r="L14" s="75"/>
      <c r="M14" s="75"/>
      <c r="N14" s="76">
        <v>14</v>
      </c>
      <c r="O14" s="77">
        <f t="shared" si="0"/>
        <v>2000</v>
      </c>
      <c r="P14" s="8">
        <v>1000</v>
      </c>
      <c r="Q14" s="139"/>
      <c r="R14" s="78">
        <f t="shared" si="3"/>
        <v>0</v>
      </c>
      <c r="S14" s="79" t="str">
        <f t="shared" si="4"/>
        <v xml:space="preserve"> </v>
      </c>
      <c r="T14" s="75"/>
      <c r="U14" s="75"/>
    </row>
    <row r="15" spans="1:21" ht="78.599999999999994" customHeight="1" thickTop="1" thickBot="1" x14ac:dyDescent="0.35">
      <c r="A15" s="60"/>
      <c r="B15" s="80">
        <v>9</v>
      </c>
      <c r="C15" s="81" t="s">
        <v>31</v>
      </c>
      <c r="D15" s="82">
        <v>1</v>
      </c>
      <c r="E15" s="83" t="s">
        <v>15</v>
      </c>
      <c r="F15" s="84" t="s">
        <v>58</v>
      </c>
      <c r="G15" s="135"/>
      <c r="H15" s="85" t="s">
        <v>20</v>
      </c>
      <c r="I15" s="86" t="s">
        <v>22</v>
      </c>
      <c r="J15" s="86"/>
      <c r="K15" s="86"/>
      <c r="L15" s="86" t="s">
        <v>40</v>
      </c>
      <c r="M15" s="86" t="s">
        <v>41</v>
      </c>
      <c r="N15" s="87">
        <v>14</v>
      </c>
      <c r="O15" s="88">
        <f t="shared" si="0"/>
        <v>3300</v>
      </c>
      <c r="P15" s="6">
        <v>3300</v>
      </c>
      <c r="Q15" s="140"/>
      <c r="R15" s="89">
        <f t="shared" si="3"/>
        <v>0</v>
      </c>
      <c r="S15" s="90" t="str">
        <f t="shared" si="4"/>
        <v xml:space="preserve"> </v>
      </c>
      <c r="T15" s="86"/>
      <c r="U15" s="91" t="s">
        <v>10</v>
      </c>
    </row>
    <row r="16" spans="1:21" ht="41.4" customHeight="1" thickTop="1" x14ac:dyDescent="0.3">
      <c r="A16" s="60"/>
      <c r="B16" s="49">
        <v>10</v>
      </c>
      <c r="C16" s="92" t="s">
        <v>32</v>
      </c>
      <c r="D16" s="51">
        <v>3</v>
      </c>
      <c r="E16" s="52" t="s">
        <v>15</v>
      </c>
      <c r="F16" s="53" t="s">
        <v>60</v>
      </c>
      <c r="G16" s="132"/>
      <c r="H16" s="93" t="s">
        <v>20</v>
      </c>
      <c r="I16" s="94" t="s">
        <v>36</v>
      </c>
      <c r="J16" s="55" t="s">
        <v>37</v>
      </c>
      <c r="K16" s="55"/>
      <c r="L16" s="55" t="s">
        <v>42</v>
      </c>
      <c r="M16" s="95" t="s">
        <v>43</v>
      </c>
      <c r="N16" s="56">
        <v>14</v>
      </c>
      <c r="O16" s="57">
        <f t="shared" si="0"/>
        <v>3600</v>
      </c>
      <c r="P16" s="1">
        <v>1200</v>
      </c>
      <c r="Q16" s="137"/>
      <c r="R16" s="58">
        <f t="shared" si="3"/>
        <v>0</v>
      </c>
      <c r="S16" s="59" t="str">
        <f t="shared" si="4"/>
        <v xml:space="preserve"> </v>
      </c>
      <c r="T16" s="55"/>
      <c r="U16" s="55" t="s">
        <v>10</v>
      </c>
    </row>
    <row r="17" spans="1:21" ht="44.4" customHeight="1" x14ac:dyDescent="0.3">
      <c r="A17" s="60"/>
      <c r="B17" s="61">
        <v>11</v>
      </c>
      <c r="C17" s="96" t="s">
        <v>33</v>
      </c>
      <c r="D17" s="3">
        <v>1</v>
      </c>
      <c r="E17" s="63" t="s">
        <v>15</v>
      </c>
      <c r="F17" s="13" t="s">
        <v>61</v>
      </c>
      <c r="G17" s="133"/>
      <c r="H17" s="97"/>
      <c r="I17" s="98"/>
      <c r="J17" s="65"/>
      <c r="K17" s="65"/>
      <c r="L17" s="65"/>
      <c r="M17" s="99"/>
      <c r="N17" s="66">
        <v>14</v>
      </c>
      <c r="O17" s="67">
        <f t="shared" si="0"/>
        <v>3500</v>
      </c>
      <c r="P17" s="2">
        <v>3500</v>
      </c>
      <c r="Q17" s="138"/>
      <c r="R17" s="68">
        <f t="shared" si="3"/>
        <v>0</v>
      </c>
      <c r="S17" s="69" t="str">
        <f t="shared" si="4"/>
        <v xml:space="preserve"> </v>
      </c>
      <c r="T17" s="65"/>
      <c r="U17" s="65"/>
    </row>
    <row r="18" spans="1:21" ht="33.6" customHeight="1" thickBot="1" x14ac:dyDescent="0.35">
      <c r="A18" s="60"/>
      <c r="B18" s="70">
        <v>12</v>
      </c>
      <c r="C18" s="14" t="s">
        <v>59</v>
      </c>
      <c r="D18" s="71">
        <v>1</v>
      </c>
      <c r="E18" s="72" t="s">
        <v>15</v>
      </c>
      <c r="F18" s="73" t="s">
        <v>62</v>
      </c>
      <c r="G18" s="134"/>
      <c r="H18" s="100"/>
      <c r="I18" s="101"/>
      <c r="J18" s="75"/>
      <c r="K18" s="75"/>
      <c r="L18" s="75"/>
      <c r="M18" s="102"/>
      <c r="N18" s="76">
        <v>14</v>
      </c>
      <c r="O18" s="77">
        <f t="shared" si="0"/>
        <v>3000</v>
      </c>
      <c r="P18" s="8">
        <v>3000</v>
      </c>
      <c r="Q18" s="139"/>
      <c r="R18" s="78">
        <f t="shared" si="1"/>
        <v>0</v>
      </c>
      <c r="S18" s="79" t="str">
        <f t="shared" si="2"/>
        <v xml:space="preserve"> </v>
      </c>
      <c r="T18" s="75"/>
      <c r="U18" s="75"/>
    </row>
    <row r="19" spans="1:21" ht="41.4" customHeight="1" thickTop="1" x14ac:dyDescent="0.3">
      <c r="A19" s="103"/>
      <c r="B19" s="104">
        <v>13</v>
      </c>
      <c r="C19" s="10" t="s">
        <v>34</v>
      </c>
      <c r="D19" s="11">
        <v>2</v>
      </c>
      <c r="E19" s="105" t="s">
        <v>15</v>
      </c>
      <c r="F19" s="12" t="s">
        <v>64</v>
      </c>
      <c r="G19" s="136"/>
      <c r="H19" s="97" t="s">
        <v>20</v>
      </c>
      <c r="I19" s="106" t="s">
        <v>22</v>
      </c>
      <c r="J19" s="65"/>
      <c r="K19" s="55"/>
      <c r="L19" s="65" t="s">
        <v>42</v>
      </c>
      <c r="M19" s="99" t="s">
        <v>43</v>
      </c>
      <c r="N19" s="107">
        <v>14</v>
      </c>
      <c r="O19" s="108">
        <f t="shared" si="0"/>
        <v>5000</v>
      </c>
      <c r="P19" s="9">
        <v>2500</v>
      </c>
      <c r="Q19" s="141"/>
      <c r="R19" s="109">
        <f t="shared" si="1"/>
        <v>0</v>
      </c>
      <c r="S19" s="110" t="str">
        <f t="shared" si="2"/>
        <v xml:space="preserve"> </v>
      </c>
      <c r="T19" s="65"/>
      <c r="U19" s="65" t="s">
        <v>10</v>
      </c>
    </row>
    <row r="20" spans="1:21" ht="41.4" customHeight="1" x14ac:dyDescent="0.3">
      <c r="A20" s="103"/>
      <c r="B20" s="61">
        <v>14</v>
      </c>
      <c r="C20" s="7" t="s">
        <v>35</v>
      </c>
      <c r="D20" s="3">
        <v>1</v>
      </c>
      <c r="E20" s="63" t="s">
        <v>15</v>
      </c>
      <c r="F20" s="13" t="s">
        <v>61</v>
      </c>
      <c r="G20" s="133"/>
      <c r="H20" s="97"/>
      <c r="I20" s="106"/>
      <c r="J20" s="65"/>
      <c r="K20" s="65"/>
      <c r="L20" s="65"/>
      <c r="M20" s="99"/>
      <c r="N20" s="66">
        <v>14</v>
      </c>
      <c r="O20" s="67">
        <f t="shared" si="0"/>
        <v>3500</v>
      </c>
      <c r="P20" s="4">
        <v>3500</v>
      </c>
      <c r="Q20" s="138"/>
      <c r="R20" s="109">
        <f t="shared" ref="R20" si="5">D20*Q20</f>
        <v>0</v>
      </c>
      <c r="S20" s="110" t="str">
        <f t="shared" ref="S20" si="6">IF(ISNUMBER(Q20), IF(Q20&gt;P20,"NEVYHOVUJE","VYHOVUJE")," ")</f>
        <v xml:space="preserve"> </v>
      </c>
      <c r="T20" s="65"/>
      <c r="U20" s="65"/>
    </row>
    <row r="21" spans="1:21" ht="33.6" customHeight="1" thickBot="1" x14ac:dyDescent="0.35">
      <c r="A21" s="60"/>
      <c r="B21" s="70">
        <v>15</v>
      </c>
      <c r="C21" s="14" t="s">
        <v>63</v>
      </c>
      <c r="D21" s="71">
        <v>2</v>
      </c>
      <c r="E21" s="72" t="s">
        <v>15</v>
      </c>
      <c r="F21" s="14" t="s">
        <v>65</v>
      </c>
      <c r="G21" s="134"/>
      <c r="H21" s="100"/>
      <c r="I21" s="111"/>
      <c r="J21" s="75"/>
      <c r="K21" s="75"/>
      <c r="L21" s="75"/>
      <c r="M21" s="102"/>
      <c r="N21" s="76">
        <v>14</v>
      </c>
      <c r="O21" s="77">
        <f t="shared" si="0"/>
        <v>2400</v>
      </c>
      <c r="P21" s="5">
        <v>1200</v>
      </c>
      <c r="Q21" s="139"/>
      <c r="R21" s="78">
        <f t="shared" si="1"/>
        <v>0</v>
      </c>
      <c r="S21" s="79" t="str">
        <f t="shared" si="2"/>
        <v xml:space="preserve"> </v>
      </c>
      <c r="T21" s="75"/>
      <c r="U21" s="75"/>
    </row>
    <row r="22" spans="1:21" ht="15.6" thickTop="1" thickBot="1" x14ac:dyDescent="0.35">
      <c r="C22" s="15"/>
      <c r="D22" s="15"/>
      <c r="E22" s="15"/>
      <c r="F22" s="15"/>
      <c r="G22" s="15"/>
      <c r="H22" s="15"/>
      <c r="I22" s="15"/>
      <c r="N22" s="15"/>
      <c r="O22" s="15"/>
      <c r="R22" s="112"/>
    </row>
    <row r="23" spans="1:21" ht="60.75" customHeight="1" thickTop="1" thickBot="1" x14ac:dyDescent="0.35">
      <c r="B23" s="113" t="s">
        <v>11</v>
      </c>
      <c r="C23" s="114"/>
      <c r="D23" s="114"/>
      <c r="E23" s="114"/>
      <c r="F23" s="114"/>
      <c r="G23" s="114"/>
      <c r="H23" s="115"/>
      <c r="I23" s="115"/>
      <c r="J23" s="115"/>
      <c r="K23" s="116"/>
      <c r="L23" s="25"/>
      <c r="M23" s="25"/>
      <c r="N23" s="117"/>
      <c r="O23" s="117"/>
      <c r="P23" s="118" t="s">
        <v>12</v>
      </c>
      <c r="Q23" s="119" t="s">
        <v>13</v>
      </c>
      <c r="R23" s="120"/>
      <c r="S23" s="121"/>
      <c r="T23" s="40"/>
      <c r="U23" s="122"/>
    </row>
    <row r="24" spans="1:21" ht="33" customHeight="1" thickTop="1" thickBot="1" x14ac:dyDescent="0.35">
      <c r="B24" s="123" t="s">
        <v>14</v>
      </c>
      <c r="C24" s="123"/>
      <c r="D24" s="123"/>
      <c r="E24" s="123"/>
      <c r="F24" s="123"/>
      <c r="G24" s="123"/>
      <c r="H24" s="124"/>
      <c r="K24" s="21"/>
      <c r="L24" s="21"/>
      <c r="M24" s="21"/>
      <c r="N24" s="125"/>
      <c r="O24" s="125"/>
      <c r="P24" s="126">
        <f>SUM(O7:O21)</f>
        <v>58600</v>
      </c>
      <c r="Q24" s="127">
        <f>SUM(R7:R21)</f>
        <v>0</v>
      </c>
      <c r="R24" s="128"/>
      <c r="S24" s="129"/>
    </row>
    <row r="25" spans="1:21" ht="14.25" customHeight="1" thickTop="1" x14ac:dyDescent="0.3"/>
    <row r="26" spans="1:21" ht="14.25" customHeight="1" x14ac:dyDescent="0.3"/>
    <row r="27" spans="1:21" ht="14.25" customHeight="1" x14ac:dyDescent="0.3"/>
    <row r="28" spans="1:21" ht="14.25" customHeight="1" x14ac:dyDescent="0.3"/>
    <row r="29" spans="1:21" ht="14.25" customHeight="1" x14ac:dyDescent="0.3"/>
    <row r="30" spans="1:21" ht="14.25" customHeight="1" x14ac:dyDescent="0.3"/>
    <row r="31" spans="1:21" ht="14.25" customHeight="1" x14ac:dyDescent="0.3"/>
    <row r="32" spans="1:21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</sheetData>
  <sheetProtection password="C143" sheet="1" objects="1" scenarios="1"/>
  <mergeCells count="29">
    <mergeCell ref="T7:T14"/>
    <mergeCell ref="T16:T18"/>
    <mergeCell ref="U16:U18"/>
    <mergeCell ref="T19:T21"/>
    <mergeCell ref="U19:U21"/>
    <mergeCell ref="B1:C1"/>
    <mergeCell ref="L7:L14"/>
    <mergeCell ref="M7:M14"/>
    <mergeCell ref="H7:H14"/>
    <mergeCell ref="I7:I14"/>
    <mergeCell ref="J7:J14"/>
    <mergeCell ref="K7:K14"/>
    <mergeCell ref="L16:L18"/>
    <mergeCell ref="M16:M18"/>
    <mergeCell ref="L19:L21"/>
    <mergeCell ref="M19:M21"/>
    <mergeCell ref="U7:U14"/>
    <mergeCell ref="B23:G23"/>
    <mergeCell ref="Q23:S23"/>
    <mergeCell ref="B24:G24"/>
    <mergeCell ref="Q24:S24"/>
    <mergeCell ref="H16:H18"/>
    <mergeCell ref="I16:I18"/>
    <mergeCell ref="J16:J18"/>
    <mergeCell ref="H19:H21"/>
    <mergeCell ref="I19:I21"/>
    <mergeCell ref="J19:J21"/>
    <mergeCell ref="K16:K18"/>
    <mergeCell ref="K19:K21"/>
  </mergeCells>
  <conditionalFormatting sqref="B7:B21">
    <cfRule type="containsBlanks" dxfId="10" priority="56">
      <formula>LEN(TRIM(B7))=0</formula>
    </cfRule>
  </conditionalFormatting>
  <conditionalFormatting sqref="B7:B21">
    <cfRule type="cellIs" dxfId="9" priority="51" operator="greaterThanOrEqual">
      <formula>1</formula>
    </cfRule>
  </conditionalFormatting>
  <conditionalFormatting sqref="S7:S21">
    <cfRule type="cellIs" dxfId="8" priority="48" operator="equal">
      <formula>"VYHOVUJE"</formula>
    </cfRule>
  </conditionalFormatting>
  <conditionalFormatting sqref="S7:S21">
    <cfRule type="cellIs" dxfId="7" priority="47" operator="equal">
      <formula>"NEVYHOVUJE"</formula>
    </cfRule>
  </conditionalFormatting>
  <conditionalFormatting sqref="G7:G21 Q7:Q21">
    <cfRule type="containsBlanks" dxfId="6" priority="28">
      <formula>LEN(TRIM(G7))=0</formula>
    </cfRule>
  </conditionalFormatting>
  <conditionalFormatting sqref="G7:G21 Q7:Q21">
    <cfRule type="notContainsBlanks" dxfId="5" priority="26">
      <formula>LEN(TRIM(G7))&gt;0</formula>
    </cfRule>
  </conditionalFormatting>
  <conditionalFormatting sqref="G7:G21 Q7:Q21">
    <cfRule type="notContainsBlanks" dxfId="4" priority="25">
      <formula>LEN(TRIM(G7))&gt;0</formula>
    </cfRule>
  </conditionalFormatting>
  <conditionalFormatting sqref="G7:G21">
    <cfRule type="notContainsBlanks" dxfId="3" priority="24">
      <formula>LEN(TRIM(G7))&gt;0</formula>
    </cfRule>
  </conditionalFormatting>
  <conditionalFormatting sqref="D7:D18">
    <cfRule type="containsBlanks" dxfId="2" priority="8">
      <formula>LEN(TRIM(D7))=0</formula>
    </cfRule>
  </conditionalFormatting>
  <conditionalFormatting sqref="D21">
    <cfRule type="containsBlanks" dxfId="1" priority="7">
      <formula>LEN(TRIM(D21))=0</formula>
    </cfRule>
  </conditionalFormatting>
  <conditionalFormatting sqref="D19:D20">
    <cfRule type="containsBlanks" dxfId="0" priority="6">
      <formula>LEN(TRIM(D19))=0</formula>
    </cfRule>
  </conditionalFormatting>
  <dataValidations count="3">
    <dataValidation type="list" showInputMessage="1" showErrorMessage="1" sqref="I7 I16 I19">
      <formula1>"ANO,NE"</formula1>
    </dataValidation>
    <dataValidation type="list" showInputMessage="1" showErrorMessage="1" sqref="E7:E21">
      <formula1>"ks,bal,sada,"</formula1>
    </dataValidation>
    <dataValidation type="list" allowBlank="1" showInputMessage="1" showErrorMessage="1" sqref="I15">
      <formula1>"ANO,NE"</formula1>
    </dataValidation>
  </dataValidations>
  <pageMargins left="0.19685039370078741" right="0.15748031496062992" top="0.3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U16 U19</xm:sqref>
        </x14:dataValidation>
        <x14:dataValidation type="list" allowBlank="1" showInputMessage="1" showErrorMessage="1">
          <x14:formula1>
            <xm:f>[2]CPV!#REF!</xm:f>
          </x14:formula1>
          <xm:sqref>U15</xm:sqref>
        </x14:dataValidation>
        <x14:dataValidation type="list" allowBlank="1" showInputMessage="1" showErrorMessage="1">
          <x14:formula1>
            <xm:f>[3]CPV!#REF!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2021-02-28T17:52:54Z</cp:lastPrinted>
  <dcterms:created xsi:type="dcterms:W3CDTF">2014-03-05T12:43:32Z</dcterms:created>
  <dcterms:modified xsi:type="dcterms:W3CDTF">2021-03-01T07:52:07Z</dcterms:modified>
</cp:coreProperties>
</file>