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9060"/>
  </bookViews>
  <sheets>
    <sheet name="AVT" sheetId="1" r:id="rId1"/>
  </sheets>
  <definedNames>
    <definedName name="_xlnm.Print_Area" localSheetId="0">AVT!$B$1:$R$15</definedName>
  </definedNames>
  <calcPr calcId="145621"/>
</workbook>
</file>

<file path=xl/calcChain.xml><?xml version="1.0" encoding="utf-8"?>
<calcChain xmlns="http://schemas.openxmlformats.org/spreadsheetml/2006/main">
  <c r="Q10" i="1" l="1"/>
  <c r="R10" i="1"/>
  <c r="Q11" i="1"/>
  <c r="R11" i="1"/>
  <c r="Q12" i="1"/>
  <c r="R12" i="1"/>
  <c r="N10" i="1"/>
  <c r="N11" i="1"/>
  <c r="N12" i="1"/>
  <c r="Q8" i="1"/>
  <c r="R8" i="1"/>
  <c r="N8" i="1"/>
  <c r="R9" i="1" l="1"/>
  <c r="Q9" i="1"/>
  <c r="N9" i="1"/>
  <c r="R7" i="1"/>
  <c r="Q7" i="1"/>
  <c r="N7" i="1"/>
  <c r="O15" i="1" l="1"/>
  <c r="P15" i="1"/>
</calcChain>
</file>

<file path=xl/sharedStrings.xml><?xml version="1.0" encoding="utf-8"?>
<sst xmlns="http://schemas.openxmlformats.org/spreadsheetml/2006/main" count="63" uniqueCount="51">
  <si>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</si>
  <si>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</si>
  <si>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</si>
  <si>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</si>
  <si>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</si>
  <si>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</si>
  <si>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</si>
  <si>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</si>
  <si>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</si>
  <si>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</si>
  <si>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</si>
  <si>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</si>
  <si>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</si>
  <si>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</si>
  <si>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30237240-3 - Webová kamera</t>
  </si>
  <si>
    <t>32333200-8 - Videokamery</t>
  </si>
  <si>
    <t>32351000-8 - Příslušenství pro zvuková a video zařízení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</si>
  <si>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</si>
  <si>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</si>
  <si>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</si>
  <si>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</si>
  <si>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</si>
  <si>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</si>
  <si>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</si>
  <si>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</si>
  <si>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</si>
  <si>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</si>
  <si>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</si>
  <si>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</si>
  <si>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</si>
  <si>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</si>
  <si>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Příloha č. 2 Kupní smlouvy - technická specifikace
Audiovizuální technika (II.) 003-2021</t>
  </si>
  <si>
    <t>Outdoorová digitální kamera</t>
  </si>
  <si>
    <t>Samostatná faktura</t>
  </si>
  <si>
    <t xml:space="preserve">Ing. Jan Matějka, 
Tel.: 702 091 406 </t>
  </si>
  <si>
    <t>Univerzitní 22, 
301 00 Plzeň,
Fakulta strojní -
Katedra technologie obrábění,
místnost UK 216</t>
  </si>
  <si>
    <t>Pamětová karta</t>
  </si>
  <si>
    <t>Univerzální držák</t>
  </si>
  <si>
    <r>
      <rPr>
        <b/>
        <sz val="11"/>
        <color theme="1"/>
        <rFont val="Calibri"/>
        <family val="2"/>
        <charset val="238"/>
        <scheme val="minor"/>
      </rPr>
      <t>Držák plně kompatibilní s položkou č. 1 Outdoorová digitální kamera.</t>
    </r>
    <r>
      <rPr>
        <sz val="11"/>
        <color theme="1"/>
        <rFont val="Calibri"/>
        <scheme val="minor"/>
      </rPr>
      <t xml:space="preserve">
Schopnosti: držák kamery, rozšiřující rameno a tripod.
Jedná se o skládací rameno, jež může být využito jako držák s rukojetí, prodlužující rameno nebo jako stativ.</t>
    </r>
  </si>
  <si>
    <t xml:space="preserve">Externí střihová karta pro streaming videa </t>
  </si>
  <si>
    <t>PhDr. Jan Mašek, Ph.D.,
Tel.: 604 868 346</t>
  </si>
  <si>
    <t>Klatovská 51,
301 00 Plzeň,
Fakulta pedagogická - Katedra výtvarné výchovy a kultury, 
místnost KL324</t>
  </si>
  <si>
    <t>Podpora pro streamování v rozlišení min. 1080p/60FPS.
Vstup HDMI (nešifrovaný).
Kompatibilita s Windows 10.
Podpora streamovací aplikace OBS (Open Broadcaster Software).
Připojení PC/notebooku pomocí USB portu - rozhraní USB 3.0.</t>
  </si>
  <si>
    <t>Webkamera - profesionální - panoramatická</t>
  </si>
  <si>
    <t>Webkamera</t>
  </si>
  <si>
    <t xml:space="preserve">Bc. Martin Šafránek,
Tel.: 37763 4792 </t>
  </si>
  <si>
    <t>Teslova 9, 
301 00 Plzeň,
Nové technologie-výzkumné centrum -
Správa výzkumného centra,
místnost TF 207</t>
  </si>
  <si>
    <t>Webkamera s rozlišením min. Full HD (min1920 × 1080 px).
Fotografie až 2 Mpx.
Úhel záběru min. 90°.
Vestavěný mikrofon.</t>
  </si>
  <si>
    <t>Webkamera - profesionální, min. 13 Mpx.
Panoramatické min. 4K (3840×1080) 30 sn./s.
Vestavěný mikrofon.
Redukce okolních ruchů.
Zorný úhel min. 180°.
Ovladače pro Windows 10, Windows 8, Windows 7, Mac OS.</t>
  </si>
  <si>
    <t>Odolná kamera.
Režim videa min.: záznam 5K při 30 fps.
Podpora i dalších rozlišení minimálně: 
4K při 60 fps,
Full HD při 240 fps.
Režim fotografie max.: rozlišení min. 15 Mpx, dotykový LCD displej.
Podpora paměťových karet microSD (microSDXC).
Připojení USB-C konektorem,  WiFi, Bluetooth.
Stabilizace obrazu.
Voděodolnost min. do 10 metrů.</t>
  </si>
  <si>
    <r>
      <rPr>
        <b/>
        <sz val="11"/>
        <color theme="1"/>
        <rFont val="Calibri"/>
        <family val="2"/>
        <charset val="238"/>
        <scheme val="minor"/>
      </rPr>
      <t xml:space="preserve">Karta plně kompatibilní s položkou č. 1 Outdoorová digitální kamera.
</t>
    </r>
    <r>
      <rPr>
        <sz val="11"/>
        <color theme="1"/>
        <rFont val="Calibri"/>
        <scheme val="minor"/>
      </rPr>
      <t xml:space="preserve">Minimální parametry karty:
</t>
    </r>
    <r>
      <rPr>
        <sz val="11"/>
        <rFont val="Calibri"/>
        <family val="2"/>
        <charset val="238"/>
        <scheme val="minor"/>
      </rPr>
      <t>velikost uložiště 128 GB</t>
    </r>
    <r>
      <rPr>
        <sz val="11"/>
        <color theme="1"/>
        <rFont val="Calibri"/>
        <scheme val="minor"/>
      </rPr>
      <t>,
rychlost čtení 160 MB/s,
rychlost zápisu: 90 MB/s,
rychlostní kategorie: 
Speed Class -Class10,
UHS Class - UHS-I,U3,
Video Class - V30,
Application Performance - A2.
Speciální schopnosti: vhodnost pro nahrávání videa ve 4K, voděodolná, odolná proti nárazu, teplotně odolná.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</si>
</sst>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sz val="1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3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3" fontId="0" fillId="2" borderId="9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14" xfId="0" applyBorder="1"/>
    <xf numFmtId="165" fontId="0" fillId="0" borderId="10" xfId="0" applyNumberFormat="1" applyBorder="1" applyAlignment="1">
      <alignment horizontal="right" vertical="center" inden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vertical="center" wrapText="1"/>
    </xf>
    <xf numFmtId="0" fontId="15" fillId="3" borderId="6" xfId="0" applyFont="1" applyFill="1" applyBorder="1" applyAlignment="1">
      <alignment horizontal="center" vertical="center" wrapText="1"/>
    </xf>
    <xf numFmtId="164" fontId="0" fillId="3" borderId="19" xfId="0" applyNumberFormat="1" applyFill="1" applyBorder="1" applyAlignment="1">
      <alignment horizontal="right" vertical="center" indent="1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2" fillId="3" borderId="22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vertical="center" wrapText="1"/>
    </xf>
    <xf numFmtId="0" fontId="15" fillId="3" borderId="2" xfId="0" applyFon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1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2" fillId="4" borderId="17" xfId="0" applyFont="1" applyFill="1" applyBorder="1" applyAlignment="1" applyProtection="1">
      <alignment horizontal="center" vertical="center" wrapText="1"/>
      <protection locked="0"/>
    </xf>
    <xf numFmtId="0" fontId="12" fillId="4" borderId="8" xfId="0" applyFont="1" applyFill="1" applyBorder="1" applyAlignment="1" applyProtection="1">
      <alignment horizontal="center" vertical="center" wrapText="1"/>
      <protection locked="0"/>
    </xf>
    <xf numFmtId="0" fontId="12" fillId="4" borderId="21" xfId="0" applyFont="1" applyFill="1" applyBorder="1" applyAlignment="1" applyProtection="1">
      <alignment horizontal="left" vertical="center" wrapText="1" indent="1"/>
      <protection locked="0"/>
    </xf>
    <xf numFmtId="0" fontId="12" fillId="4" borderId="6" xfId="0" applyFont="1" applyFill="1" applyBorder="1" applyAlignment="1" applyProtection="1">
      <alignment horizontal="left" vertical="center" wrapText="1" indent="1"/>
      <protection locked="0"/>
    </xf>
    <xf numFmtId="0" fontId="12" fillId="4" borderId="2" xfId="0" applyFont="1" applyFill="1" applyBorder="1" applyAlignment="1" applyProtection="1">
      <alignment horizontal="left" vertical="center" wrapText="1" indent="1"/>
      <protection locked="0"/>
    </xf>
    <xf numFmtId="0" fontId="12" fillId="4" borderId="10" xfId="0" applyFont="1" applyFill="1" applyBorder="1" applyAlignment="1" applyProtection="1">
      <alignment horizontal="lef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center" vertical="center" wrapText="1"/>
      <protection locked="0"/>
    </xf>
    <xf numFmtId="164" fontId="12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12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2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2"/>
  <sheetViews>
    <sheetView tabSelected="1" zoomScale="50" zoomScaleNormal="50" workbookViewId="0">
      <selection activeCell="M16" sqref="M16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.6640625" style="1" bestFit="1" customWidth="1"/>
    <col min="4" max="4" width="10.77734375" style="2" customWidth="1"/>
    <col min="5" max="5" width="10.21875" style="3" customWidth="1"/>
    <col min="6" max="6" width="101.33203125" style="1" customWidth="1"/>
    <col min="7" max="7" width="31.6640625" style="1" bestFit="1" customWidth="1"/>
    <col min="8" max="8" width="23.5546875" style="1" bestFit="1" customWidth="1"/>
    <col min="9" max="9" width="19" style="1" bestFit="1" customWidth="1"/>
    <col min="10" max="10" width="27.44140625" style="5" hidden="1" customWidth="1"/>
    <col min="11" max="11" width="23.109375" style="5" customWidth="1"/>
    <col min="12" max="12" width="34.5546875" style="1" customWidth="1"/>
    <col min="13" max="13" width="28" style="1" customWidth="1"/>
    <col min="14" max="14" width="16.5546875" style="1" hidden="1" customWidth="1"/>
    <col min="15" max="15" width="24" style="5" bestFit="1" customWidth="1"/>
    <col min="16" max="16" width="23.21875" style="5" customWidth="1"/>
    <col min="17" max="17" width="20.6640625" style="5" bestFit="1" customWidth="1"/>
    <col min="18" max="18" width="19.6640625" style="5" bestFit="1" customWidth="1"/>
    <col min="19" max="19" width="15.33203125" style="5" hidden="1" customWidth="1"/>
    <col min="20" max="20" width="43.33203125" style="4" customWidth="1"/>
    <col min="21" max="16384" width="8.88671875" style="5"/>
  </cols>
  <sheetData>
    <row r="1" spans="1:20" ht="42.6" customHeight="1" x14ac:dyDescent="0.3">
      <c r="B1" s="117" t="s">
        <v>31</v>
      </c>
      <c r="C1" s="118"/>
      <c r="D1" s="118"/>
    </row>
    <row r="2" spans="1:20" ht="18" customHeight="1" x14ac:dyDescent="0.3">
      <c r="C2" s="5"/>
      <c r="D2" s="12"/>
      <c r="E2" s="6"/>
      <c r="F2" s="7"/>
      <c r="G2" s="7"/>
      <c r="H2" s="5"/>
      <c r="I2" s="8"/>
      <c r="L2" s="47"/>
      <c r="M2" s="7"/>
      <c r="N2" s="7"/>
      <c r="O2" s="7"/>
      <c r="P2" s="7"/>
      <c r="R2" s="9"/>
      <c r="S2" s="10"/>
      <c r="T2" s="11"/>
    </row>
    <row r="3" spans="1:20" ht="18" customHeight="1" x14ac:dyDescent="0.3">
      <c r="B3" s="15"/>
      <c r="C3" s="13" t="s">
        <v>0</v>
      </c>
      <c r="D3" s="14"/>
      <c r="E3" s="14"/>
      <c r="F3" s="14"/>
      <c r="G3" s="48"/>
      <c r="H3" s="48"/>
      <c r="I3" s="48"/>
      <c r="J3" s="48"/>
      <c r="K3" s="9"/>
      <c r="L3" s="46"/>
      <c r="M3" s="46"/>
      <c r="N3" s="46"/>
      <c r="O3" s="46"/>
      <c r="P3" s="46"/>
      <c r="R3" s="9"/>
    </row>
    <row r="4" spans="1:20" ht="18" customHeight="1" thickBot="1" x14ac:dyDescent="0.35">
      <c r="B4" s="16"/>
      <c r="C4" s="17" t="s">
        <v>1</v>
      </c>
      <c r="D4" s="14"/>
      <c r="E4" s="14"/>
      <c r="F4" s="14"/>
      <c r="G4" s="14"/>
      <c r="H4" s="9"/>
      <c r="I4" s="9"/>
      <c r="J4" s="9"/>
      <c r="K4" s="9"/>
      <c r="L4" s="7"/>
      <c r="M4" s="7"/>
      <c r="N4" s="7"/>
      <c r="O4" s="9"/>
      <c r="P4" s="9"/>
      <c r="R4" s="9"/>
    </row>
    <row r="5" spans="1:20" ht="34.5" customHeight="1" thickBot="1" x14ac:dyDescent="0.35">
      <c r="B5" s="18"/>
      <c r="C5" s="19"/>
      <c r="D5" s="20"/>
      <c r="E5" s="20"/>
      <c r="F5" s="7"/>
      <c r="G5" s="21" t="s">
        <v>2</v>
      </c>
      <c r="H5" s="7"/>
      <c r="I5" s="7"/>
      <c r="L5" s="7"/>
      <c r="M5" s="22"/>
      <c r="N5" s="22"/>
      <c r="P5" s="21" t="s">
        <v>2</v>
      </c>
      <c r="T5" s="8"/>
    </row>
    <row r="6" spans="1:20" ht="67.2" customHeight="1" thickTop="1" thickBot="1" x14ac:dyDescent="0.35">
      <c r="B6" s="23" t="s">
        <v>3</v>
      </c>
      <c r="C6" s="24" t="s">
        <v>18</v>
      </c>
      <c r="D6" s="24" t="s">
        <v>4</v>
      </c>
      <c r="E6" s="24" t="s">
        <v>19</v>
      </c>
      <c r="F6" s="24" t="s">
        <v>20</v>
      </c>
      <c r="G6" s="25" t="s">
        <v>5</v>
      </c>
      <c r="H6" s="45" t="s">
        <v>21</v>
      </c>
      <c r="I6" s="45" t="s">
        <v>22</v>
      </c>
      <c r="J6" s="45" t="s">
        <v>24</v>
      </c>
      <c r="K6" s="49" t="s">
        <v>25</v>
      </c>
      <c r="L6" s="45" t="s">
        <v>26</v>
      </c>
      <c r="M6" s="45" t="s">
        <v>27</v>
      </c>
      <c r="N6" s="45" t="s">
        <v>28</v>
      </c>
      <c r="O6" s="24" t="s">
        <v>6</v>
      </c>
      <c r="P6" s="26" t="s">
        <v>7</v>
      </c>
      <c r="Q6" s="90" t="s">
        <v>8</v>
      </c>
      <c r="R6" s="90" t="s">
        <v>9</v>
      </c>
      <c r="S6" s="45" t="s">
        <v>29</v>
      </c>
      <c r="T6" s="45" t="s">
        <v>30</v>
      </c>
    </row>
    <row r="7" spans="1:20" ht="163.80000000000001" customHeight="1" thickTop="1" x14ac:dyDescent="0.3">
      <c r="A7" s="27"/>
      <c r="B7" s="54">
        <v>1</v>
      </c>
      <c r="C7" s="93" t="s">
        <v>32</v>
      </c>
      <c r="D7" s="55">
        <v>1</v>
      </c>
      <c r="E7" s="93" t="s">
        <v>17</v>
      </c>
      <c r="F7" s="124" t="s">
        <v>49</v>
      </c>
      <c r="G7" s="126"/>
      <c r="H7" s="101" t="s">
        <v>33</v>
      </c>
      <c r="I7" s="104" t="s">
        <v>23</v>
      </c>
      <c r="J7" s="107"/>
      <c r="K7" s="101" t="s">
        <v>34</v>
      </c>
      <c r="L7" s="101" t="s">
        <v>35</v>
      </c>
      <c r="M7" s="56">
        <v>21</v>
      </c>
      <c r="N7" s="57">
        <f>D7*O7</f>
        <v>11000</v>
      </c>
      <c r="O7" s="58">
        <v>11000</v>
      </c>
      <c r="P7" s="132"/>
      <c r="Q7" s="59">
        <f>D7*P7</f>
        <v>0</v>
      </c>
      <c r="R7" s="60" t="str">
        <f t="shared" ref="R7:R9" si="0">IF(ISNUMBER(P7), IF(P7&gt;O7,"NEVYHOVUJE","VYHOVUJE")," ")</f>
        <v xml:space="preserve"> </v>
      </c>
      <c r="S7" s="107"/>
      <c r="T7" s="93" t="s">
        <v>15</v>
      </c>
    </row>
    <row r="8" spans="1:20" ht="190.2" customHeight="1" x14ac:dyDescent="0.3">
      <c r="B8" s="28">
        <v>2</v>
      </c>
      <c r="C8" s="91" t="s">
        <v>36</v>
      </c>
      <c r="D8" s="29">
        <v>1</v>
      </c>
      <c r="E8" s="94" t="s">
        <v>17</v>
      </c>
      <c r="F8" s="125" t="s">
        <v>50</v>
      </c>
      <c r="G8" s="127"/>
      <c r="H8" s="102"/>
      <c r="I8" s="105"/>
      <c r="J8" s="108"/>
      <c r="K8" s="110"/>
      <c r="L8" s="110"/>
      <c r="M8" s="52">
        <v>21</v>
      </c>
      <c r="N8" s="30">
        <f>D8*O8</f>
        <v>900</v>
      </c>
      <c r="O8" s="61">
        <v>900</v>
      </c>
      <c r="P8" s="133"/>
      <c r="Q8" s="62">
        <f>D8*P8</f>
        <v>0</v>
      </c>
      <c r="R8" s="63" t="str">
        <f t="shared" ref="R8" si="1">IF(ISNUMBER(P8), IF(P8&gt;O8,"NEVYHOVUJE","VYHOVUJE")," ")</f>
        <v xml:space="preserve"> </v>
      </c>
      <c r="S8" s="108"/>
      <c r="T8" s="94" t="s">
        <v>16</v>
      </c>
    </row>
    <row r="9" spans="1:20" ht="71.400000000000006" customHeight="1" thickBot="1" x14ac:dyDescent="0.35">
      <c r="B9" s="69">
        <v>3</v>
      </c>
      <c r="C9" s="92" t="s">
        <v>37</v>
      </c>
      <c r="D9" s="70">
        <v>1</v>
      </c>
      <c r="E9" s="95" t="s">
        <v>17</v>
      </c>
      <c r="F9" s="76" t="s">
        <v>38</v>
      </c>
      <c r="G9" s="128"/>
      <c r="H9" s="103"/>
      <c r="I9" s="106"/>
      <c r="J9" s="109"/>
      <c r="K9" s="111"/>
      <c r="L9" s="111"/>
      <c r="M9" s="71">
        <v>21</v>
      </c>
      <c r="N9" s="72">
        <f>D9*O9</f>
        <v>1550</v>
      </c>
      <c r="O9" s="73">
        <v>1550</v>
      </c>
      <c r="P9" s="134"/>
      <c r="Q9" s="74">
        <f>D9*P9</f>
        <v>0</v>
      </c>
      <c r="R9" s="75" t="str">
        <f t="shared" si="0"/>
        <v xml:space="preserve"> </v>
      </c>
      <c r="S9" s="109"/>
      <c r="T9" s="95" t="s">
        <v>16</v>
      </c>
    </row>
    <row r="10" spans="1:20" ht="95.4" customHeight="1" thickBot="1" x14ac:dyDescent="0.35">
      <c r="B10" s="64">
        <v>4</v>
      </c>
      <c r="C10" s="89" t="s">
        <v>39</v>
      </c>
      <c r="D10" s="65">
        <v>1</v>
      </c>
      <c r="E10" s="89" t="s">
        <v>17</v>
      </c>
      <c r="F10" s="66" t="s">
        <v>42</v>
      </c>
      <c r="G10" s="129"/>
      <c r="H10" s="77" t="s">
        <v>33</v>
      </c>
      <c r="I10" s="89" t="s">
        <v>23</v>
      </c>
      <c r="J10" s="89"/>
      <c r="K10" s="77" t="s">
        <v>40</v>
      </c>
      <c r="L10" s="77" t="s">
        <v>41</v>
      </c>
      <c r="M10" s="67">
        <v>14</v>
      </c>
      <c r="N10" s="78">
        <f>D10*O10</f>
        <v>3000</v>
      </c>
      <c r="O10" s="68">
        <v>3000</v>
      </c>
      <c r="P10" s="135"/>
      <c r="Q10" s="79">
        <f>D10*P10</f>
        <v>0</v>
      </c>
      <c r="R10" s="80" t="str">
        <f t="shared" ref="R10:R12" si="2">IF(ISNUMBER(P10), IF(P10&gt;O10,"NEVYHOVUJE","VYHOVUJE")," ")</f>
        <v xml:space="preserve"> </v>
      </c>
      <c r="S10" s="89"/>
      <c r="T10" s="89" t="s">
        <v>16</v>
      </c>
    </row>
    <row r="11" spans="1:20" ht="123" customHeight="1" x14ac:dyDescent="0.3">
      <c r="B11" s="81">
        <v>5</v>
      </c>
      <c r="C11" s="96" t="s">
        <v>43</v>
      </c>
      <c r="D11" s="82">
        <v>1</v>
      </c>
      <c r="E11" s="96" t="s">
        <v>17</v>
      </c>
      <c r="F11" s="83" t="s">
        <v>48</v>
      </c>
      <c r="G11" s="130"/>
      <c r="H11" s="112" t="s">
        <v>33</v>
      </c>
      <c r="I11" s="114" t="s">
        <v>23</v>
      </c>
      <c r="J11" s="114"/>
      <c r="K11" s="112" t="s">
        <v>45</v>
      </c>
      <c r="L11" s="112" t="s">
        <v>46</v>
      </c>
      <c r="M11" s="84">
        <v>60</v>
      </c>
      <c r="N11" s="85">
        <f>D11*O11</f>
        <v>19990</v>
      </c>
      <c r="O11" s="86">
        <v>19990</v>
      </c>
      <c r="P11" s="136"/>
      <c r="Q11" s="87">
        <f>D11*P11</f>
        <v>0</v>
      </c>
      <c r="R11" s="88" t="str">
        <f t="shared" si="2"/>
        <v xml:space="preserve"> </v>
      </c>
      <c r="S11" s="114"/>
      <c r="T11" s="114" t="s">
        <v>14</v>
      </c>
    </row>
    <row r="12" spans="1:20" ht="67.8" customHeight="1" thickBot="1" x14ac:dyDescent="0.35">
      <c r="B12" s="31">
        <v>6</v>
      </c>
      <c r="C12" s="32" t="s">
        <v>44</v>
      </c>
      <c r="D12" s="33">
        <v>5</v>
      </c>
      <c r="E12" s="32" t="s">
        <v>17</v>
      </c>
      <c r="F12" s="34" t="s">
        <v>47</v>
      </c>
      <c r="G12" s="131"/>
      <c r="H12" s="113"/>
      <c r="I12" s="115"/>
      <c r="J12" s="115"/>
      <c r="K12" s="116"/>
      <c r="L12" s="116"/>
      <c r="M12" s="53">
        <v>60</v>
      </c>
      <c r="N12" s="35">
        <f>D12*O12</f>
        <v>6000</v>
      </c>
      <c r="O12" s="36">
        <v>1200</v>
      </c>
      <c r="P12" s="137"/>
      <c r="Q12" s="51">
        <f>D12*P12</f>
        <v>0</v>
      </c>
      <c r="R12" s="37" t="str">
        <f t="shared" si="2"/>
        <v xml:space="preserve"> </v>
      </c>
      <c r="S12" s="115"/>
      <c r="T12" s="115"/>
    </row>
    <row r="13" spans="1:20" ht="13.5" customHeight="1" thickTop="1" thickBot="1" x14ac:dyDescent="0.35">
      <c r="C13" s="5"/>
      <c r="D13" s="5"/>
      <c r="E13" s="5"/>
      <c r="F13" s="5"/>
      <c r="G13" s="5"/>
      <c r="H13" s="5"/>
      <c r="I13" s="5"/>
      <c r="L13" s="5"/>
      <c r="M13" s="5"/>
      <c r="N13" s="5"/>
      <c r="Q13" s="50"/>
    </row>
    <row r="14" spans="1:20" ht="60.75" customHeight="1" thickTop="1" thickBot="1" x14ac:dyDescent="0.35">
      <c r="B14" s="119" t="s">
        <v>10</v>
      </c>
      <c r="C14" s="120"/>
      <c r="D14" s="120"/>
      <c r="E14" s="120"/>
      <c r="F14" s="120"/>
      <c r="G14" s="120"/>
      <c r="H14" s="38"/>
      <c r="I14" s="38"/>
      <c r="J14" s="38"/>
      <c r="K14" s="8"/>
      <c r="L14" s="8"/>
      <c r="M14" s="39"/>
      <c r="N14" s="39"/>
      <c r="O14" s="40" t="s">
        <v>11</v>
      </c>
      <c r="P14" s="121" t="s">
        <v>12</v>
      </c>
      <c r="Q14" s="122"/>
      <c r="R14" s="123"/>
      <c r="S14" s="22"/>
      <c r="T14" s="41"/>
    </row>
    <row r="15" spans="1:20" ht="33" customHeight="1" thickTop="1" thickBot="1" x14ac:dyDescent="0.35">
      <c r="B15" s="97" t="s">
        <v>13</v>
      </c>
      <c r="C15" s="97"/>
      <c r="D15" s="97"/>
      <c r="E15" s="97"/>
      <c r="F15" s="97"/>
      <c r="G15" s="97"/>
      <c r="H15" s="42"/>
      <c r="K15" s="12"/>
      <c r="L15" s="12"/>
      <c r="M15" s="43"/>
      <c r="N15" s="43"/>
      <c r="O15" s="44">
        <f>SUM(N7:N12)</f>
        <v>42440</v>
      </c>
      <c r="P15" s="98">
        <f>SUM(Q7:Q12)</f>
        <v>0</v>
      </c>
      <c r="Q15" s="99"/>
      <c r="R15" s="100"/>
    </row>
    <row r="16" spans="1:20" ht="14.25" customHeight="1" thickTop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</sheetData>
  <sheetProtection password="C143" sheet="1" objects="1" scenarios="1"/>
  <mergeCells count="19">
    <mergeCell ref="S7:S9"/>
    <mergeCell ref="B1:D1"/>
    <mergeCell ref="B14:G14"/>
    <mergeCell ref="P14:R14"/>
    <mergeCell ref="L11:L12"/>
    <mergeCell ref="S11:S12"/>
    <mergeCell ref="T11:T12"/>
    <mergeCell ref="B15:G15"/>
    <mergeCell ref="P15:R15"/>
    <mergeCell ref="G7:G8"/>
    <mergeCell ref="H7:H9"/>
    <mergeCell ref="I7:I9"/>
    <mergeCell ref="K7:K9"/>
    <mergeCell ref="L7:L9"/>
    <mergeCell ref="J7:J9"/>
    <mergeCell ref="H11:H12"/>
    <mergeCell ref="I11:I12"/>
    <mergeCell ref="J11:J12"/>
    <mergeCell ref="K11:K12"/>
  </mergeCells>
  <conditionalFormatting sqref="B7 D7 B9:B12 D9:D12">
    <cfRule type="containsBlanks" dxfId="19" priority="44">
      <formula>LEN(TRIM(B7))=0</formula>
    </cfRule>
  </conditionalFormatting>
  <conditionalFormatting sqref="B7 B9:B12">
    <cfRule type="cellIs" dxfId="18" priority="39" operator="greaterThanOrEqual">
      <formula>1</formula>
    </cfRule>
  </conditionalFormatting>
  <conditionalFormatting sqref="R7:R12">
    <cfRule type="cellIs" dxfId="17" priority="36" operator="equal">
      <formula>"VYHOVUJE"</formula>
    </cfRule>
  </conditionalFormatting>
  <conditionalFormatting sqref="R7:R12">
    <cfRule type="cellIs" dxfId="16" priority="35" operator="equal">
      <formula>"NEVYHOVUJE"</formula>
    </cfRule>
  </conditionalFormatting>
  <conditionalFormatting sqref="G7">
    <cfRule type="containsBlanks" dxfId="15" priority="16">
      <formula>LEN(TRIM(G7))=0</formula>
    </cfRule>
  </conditionalFormatting>
  <conditionalFormatting sqref="G7">
    <cfRule type="containsBlanks" dxfId="14" priority="15">
      <formula>LEN(TRIM(G7))=0</formula>
    </cfRule>
  </conditionalFormatting>
  <conditionalFormatting sqref="G7">
    <cfRule type="notContainsBlanks" dxfId="13" priority="14">
      <formula>LEN(TRIM(G7))&gt;0</formula>
    </cfRule>
  </conditionalFormatting>
  <conditionalFormatting sqref="G7">
    <cfRule type="notContainsBlanks" dxfId="12" priority="13">
      <formula>LEN(TRIM(G7))&gt;0</formula>
    </cfRule>
  </conditionalFormatting>
  <conditionalFormatting sqref="G7">
    <cfRule type="notContainsBlanks" dxfId="11" priority="12">
      <formula>LEN(TRIM(G7))&gt;0</formula>
    </cfRule>
  </conditionalFormatting>
  <conditionalFormatting sqref="G9:G12">
    <cfRule type="containsBlanks" dxfId="10" priority="11">
      <formula>LEN(TRIM(G9))=0</formula>
    </cfRule>
  </conditionalFormatting>
  <conditionalFormatting sqref="G9:G12">
    <cfRule type="containsBlanks" dxfId="9" priority="10">
      <formula>LEN(TRIM(G9))=0</formula>
    </cfRule>
  </conditionalFormatting>
  <conditionalFormatting sqref="G9:G12">
    <cfRule type="notContainsBlanks" dxfId="8" priority="9">
      <formula>LEN(TRIM(G9))&gt;0</formula>
    </cfRule>
  </conditionalFormatting>
  <conditionalFormatting sqref="G9:G12">
    <cfRule type="notContainsBlanks" dxfId="7" priority="8">
      <formula>LEN(TRIM(G9))&gt;0</formula>
    </cfRule>
  </conditionalFormatting>
  <conditionalFormatting sqref="G9:G12">
    <cfRule type="notContainsBlanks" dxfId="6" priority="7">
      <formula>LEN(TRIM(G9))&gt;0</formula>
    </cfRule>
  </conditionalFormatting>
  <conditionalFormatting sqref="P7">
    <cfRule type="containsBlanks" dxfId="5" priority="6">
      <formula>LEN(TRIM(P7))=0</formula>
    </cfRule>
  </conditionalFormatting>
  <conditionalFormatting sqref="P7">
    <cfRule type="notContainsBlanks" dxfId="4" priority="5">
      <formula>LEN(TRIM(P7))&gt;0</formula>
    </cfRule>
  </conditionalFormatting>
  <conditionalFormatting sqref="P7 P9:P12">
    <cfRule type="notContainsBlanks" dxfId="3" priority="4">
      <formula>LEN(TRIM(P7))&gt;0</formula>
    </cfRule>
  </conditionalFormatting>
  <conditionalFormatting sqref="P9:P12">
    <cfRule type="containsBlanks" dxfId="2" priority="3">
      <formula>LEN(TRIM(P9))=0</formula>
    </cfRule>
  </conditionalFormatting>
  <conditionalFormatting sqref="P9:P12">
    <cfRule type="notContainsBlanks" dxfId="1" priority="2">
      <formula>LEN(TRIM(P9))&gt;0</formula>
    </cfRule>
  </conditionalFormatting>
  <conditionalFormatting sqref="P9:P12">
    <cfRule type="notContainsBlanks" dxfId="0" priority="1">
      <formula>LEN(TRIM(P9))&gt;0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12">
      <formula1>"ks,bal,sada,"</formula1>
    </dataValidation>
    <dataValidation type="list" allowBlank="1" showInputMessage="1" showErrorMessage="1" sqref="I10:I11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 T9:T11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2021-02-15T09:39:12Z</cp:lastPrinted>
  <dcterms:created xsi:type="dcterms:W3CDTF">2014-03-05T12:43:32Z</dcterms:created>
  <dcterms:modified xsi:type="dcterms:W3CDTF">2021-02-15T09:58:37Z</dcterms:modified>
</cp:coreProperties>
</file>