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24240" windowHeight="12855" tabRatio="939"/>
  </bookViews>
  <sheets>
    <sheet name="Tonery" sheetId="22" r:id="rId1"/>
  </sheets>
  <definedNames>
    <definedName name="_xlnm.Print_Area" localSheetId="0">Tonery!$B$1:$Q$23</definedName>
  </definedNames>
  <calcPr calcId="125725"/>
</workbook>
</file>

<file path=xl/calcChain.xml><?xml version="1.0" encoding="utf-8"?>
<calcChain xmlns="http://schemas.openxmlformats.org/spreadsheetml/2006/main">
  <c r="Q16" i="22"/>
  <c r="Q15"/>
  <c r="Q14"/>
  <c r="Q13"/>
  <c r="Q12"/>
  <c r="Q11"/>
  <c r="Q10"/>
  <c r="Q9"/>
  <c r="Q8"/>
  <c r="Q7"/>
  <c r="M7"/>
  <c r="M8"/>
  <c r="M9"/>
  <c r="M10"/>
  <c r="M11"/>
  <c r="M12"/>
  <c r="M13"/>
  <c r="M14"/>
  <c r="M15"/>
  <c r="M16"/>
  <c r="P7"/>
  <c r="P8"/>
  <c r="P9"/>
  <c r="P10"/>
  <c r="P11"/>
  <c r="P12"/>
  <c r="P13"/>
  <c r="P14"/>
  <c r="P15"/>
  <c r="P16"/>
  <c r="N19" l="1"/>
  <c r="O19"/>
</calcChain>
</file>

<file path=xl/sharedStrings.xml><?xml version="1.0" encoding="utf-8"?>
<sst xmlns="http://schemas.openxmlformats.org/spreadsheetml/2006/main" count="79" uniqueCount="62">
  <si>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</si>
  <si>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</si>
  <si>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</si>
  <si>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</si>
  <si>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</si>
  <si>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</si>
  <si>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</si>
  <si>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</si>
  <si>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</si>
  <si>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</si>
  <si>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</si>
  <si>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</si>
  <si>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</si>
  <si>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</si>
  <si>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Toner do tiskárny OKI C321dn - azurový (cyan)</t>
  </si>
  <si>
    <t>ks</t>
  </si>
  <si>
    <t xml:space="preserve">Originální toner. Minimální výtěžnost při 5% pokrytí 1500 stran. </t>
  </si>
  <si>
    <t>Toner do tiskárny OKI C321dn - purpurový (magenta)</t>
  </si>
  <si>
    <t>Toner do tiskárny OKI C321dn - žlutý (yellow)</t>
  </si>
  <si>
    <t>Toner do tiskárny OKI C5600dn purpurový (M-magenta)</t>
  </si>
  <si>
    <t xml:space="preserve">Originální toner. Minimální výtěžnost při 5% pokrytí 2000 stran. </t>
  </si>
  <si>
    <t xml:space="preserve">Originální. Minimální výtěžnost při 5% pokrytí 12000 stran. </t>
  </si>
  <si>
    <t>1.</t>
  </si>
  <si>
    <t xml:space="preserve">   Toner do tiskárny HP LaserJet P3015 </t>
  </si>
  <si>
    <t>2.</t>
  </si>
  <si>
    <t xml:space="preserve">Toner do tiskárny OKI MC 352 - černý  </t>
  </si>
  <si>
    <t>Originální toner. Výtěžnost 3500 stran.</t>
  </si>
  <si>
    <t>Toner do tiskárny OKI MC 352 - žlutý</t>
  </si>
  <si>
    <t>Originální toner. Výtěžnost 2000 stran.</t>
  </si>
  <si>
    <t>Toner do tiskárny OKI MC 352 - purpurový</t>
  </si>
  <si>
    <t xml:space="preserve">Toner do tiskárny OKI MC 352 - azurový </t>
  </si>
  <si>
    <t>V případě, že se dodavatel při předání zboží na některá uvedená tel. čísla nedovolá, bude v takovém případě volat tel. 377 631 332.</t>
  </si>
  <si>
    <t>Tonery (II.) 028 - 2019 (T-(II.)-028-2019)</t>
  </si>
  <si>
    <t>Priloha_c._1_Kupni_smlouvy_technicka_specifikace_T-(II.)-028-2018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</si>
  <si>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</si>
  <si>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</si>
  <si>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</si>
  <si>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</si>
  <si>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</si>
  <si>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</si>
  <si>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</si>
  <si>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>Samostatná faktura</t>
  </si>
  <si>
    <t xml:space="preserve">Kontaktní osoba 
k převzetí zboží </t>
  </si>
  <si>
    <t>KSA - Bc. Jitka Vlasáková, 
Tel.: 37763 5303,
602 135 390</t>
  </si>
  <si>
    <t xml:space="preserve">Místo dodání </t>
  </si>
  <si>
    <t>Sedláčkova 15, 
301 00 Plzeň,
 Fakulta filozofická -
Katedra antropologie,
místnost SP 307</t>
  </si>
  <si>
    <t>Maximální cena za jednotlivé položky 
 v Kč BEZ DPH</t>
  </si>
  <si>
    <t>CPV - výběr
TONERY</t>
  </si>
  <si>
    <t>VYZ - Petra Kydlíčková,
Tel.: 37763 1035</t>
  </si>
  <si>
    <t>Univerzitní 8, 
301 00 Plzeň, 
Rektorát, 
místnost UR 312</t>
  </si>
  <si>
    <t>Originální toner, black (černý). Výtěžnost 18000 stran.</t>
  </si>
  <si>
    <t>Toner do tiskárny OKI MB760 - černý</t>
  </si>
  <si>
    <t>HP originální toner CE255XC, black, 12500str., 55X, HP LaserJet P3015, kontraktový produkt</t>
  </si>
  <si>
    <t>OKI originální toner 44973533, yellow, 1500str., OKI C301, C321</t>
  </si>
  <si>
    <t>OKI originální toner 44973534, magenta, 1500str., OKI C301, C321</t>
  </si>
  <si>
    <t>OKI originální toner 44973535, cyan, 1500str., OKI C301, C321</t>
  </si>
  <si>
    <t>OKI originální toner 45488802 pro B721/B731/MB760/MB770 18.000 stran</t>
  </si>
  <si>
    <t>OKI originální toner 44469803, black, 3500str., OKI C310, C330, 510, 530</t>
  </si>
  <si>
    <t>OKI originální toner 44469704, yellow, 2000str., OKI C310, C330, C510, 530</t>
  </si>
  <si>
    <t>OKI originální toner 44469705, magenta, 2000str., OKI C310, C330, C510, 530</t>
  </si>
  <si>
    <t>OKI originální toner 44469706, cyan, 2000str., OKI C310, C330, C510, 530</t>
  </si>
  <si>
    <t>OKI originální toner 43381906, magenta, 2000str., OKI C5600, 5700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</si>
</sst>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0" xfId="0" applyNumberFormat="1" applyBorder="1" applyProtection="1"/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0" xfId="0" applyBorder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0" fontId="0" fillId="4" borderId="12" xfId="0" applyNumberFormat="1" applyFont="1" applyFill="1" applyBorder="1" applyAlignment="1" applyProtection="1">
      <alignment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inden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23" xfId="0" applyNumberFormat="1" applyFont="1" applyFill="1" applyBorder="1" applyAlignment="1" applyProtection="1">
      <alignment horizontal="left" vertical="center" wrapText="1" inden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25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0"/>
  <sheetViews>
    <sheetView tabSelected="1" topLeftCell="A5" zoomScale="80" zoomScaleNormal="80" zoomScaleSheetLayoutView="55" workbookViewId="0">
      <selection activeCell="B10" sqref="B10:G10"/>
    </sheetView>
  </sheetViews>
  <sheetFormatPr defaultColWidth="8.85546875" defaultRowHeight="15"/>
  <cols>
    <col min="1" max="1" width="1.42578125" style="67" customWidth="1"/>
    <col min="2" max="2" width="5.7109375" style="67" customWidth="1"/>
    <col min="3" max="3" width="51.42578125" style="9" customWidth="1"/>
    <col min="4" max="4" width="9.7109375" style="95" customWidth="1"/>
    <col min="5" max="5" width="9" style="13" customWidth="1"/>
    <col min="6" max="6" width="57.5703125" style="9" customWidth="1"/>
    <col min="7" max="7" width="29.140625" style="96" customWidth="1"/>
    <col min="8" max="8" width="19" style="9" bestFit="1" customWidth="1"/>
    <col min="9" max="9" width="19" style="9" customWidth="1"/>
    <col min="10" max="10" width="22.28515625" style="10" customWidth="1"/>
    <col min="11" max="11" width="29.85546875" style="10" customWidth="1"/>
    <col min="12" max="12" width="25.7109375" style="9" customWidth="1"/>
    <col min="13" max="13" width="20.42578125" style="96" hidden="1" customWidth="1"/>
    <col min="14" max="14" width="20.85546875" style="67" customWidth="1"/>
    <col min="15" max="15" width="22.7109375" style="67" customWidth="1"/>
    <col min="16" max="16" width="21" style="67" customWidth="1"/>
    <col min="17" max="17" width="19.42578125" style="67" customWidth="1"/>
    <col min="18" max="18" width="35.5703125" style="89" customWidth="1"/>
    <col min="19" max="16384" width="8.85546875" style="67"/>
  </cols>
  <sheetData>
    <row r="1" spans="1:18" s="10" customFormat="1" ht="24.6" customHeight="1">
      <c r="A1" s="44"/>
      <c r="B1" s="118" t="s">
        <v>32</v>
      </c>
      <c r="C1" s="119"/>
      <c r="D1" s="13"/>
      <c r="E1" s="13"/>
      <c r="F1" s="9"/>
      <c r="G1" s="45"/>
      <c r="H1" s="46"/>
      <c r="I1" s="47"/>
      <c r="J1" s="47"/>
      <c r="K1" s="48"/>
      <c r="L1" s="9"/>
      <c r="M1" s="9"/>
      <c r="O1" s="120" t="s">
        <v>33</v>
      </c>
      <c r="P1" s="120"/>
      <c r="Q1" s="120"/>
      <c r="R1" s="49"/>
    </row>
    <row r="2" spans="1:18" s="10" customFormat="1" ht="18.75" customHeight="1">
      <c r="A2" s="44"/>
      <c r="C2" s="9"/>
      <c r="D2" s="7"/>
      <c r="E2" s="8"/>
      <c r="F2" s="9"/>
      <c r="G2" s="50"/>
      <c r="H2" s="50"/>
      <c r="I2" s="50"/>
      <c r="J2" s="50"/>
      <c r="K2" s="50"/>
      <c r="L2" s="9"/>
      <c r="M2" s="9"/>
      <c r="O2" s="51"/>
      <c r="P2" s="51"/>
      <c r="R2" s="52"/>
    </row>
    <row r="3" spans="1:18" s="10" customFormat="1">
      <c r="A3" s="44"/>
      <c r="B3" s="53"/>
      <c r="C3" s="54" t="s">
        <v>10</v>
      </c>
      <c r="D3" s="55"/>
      <c r="E3" s="55"/>
      <c r="F3" s="55"/>
      <c r="G3" s="56"/>
      <c r="H3" s="56"/>
      <c r="I3" s="56"/>
      <c r="J3" s="56"/>
      <c r="K3" s="56"/>
      <c r="L3" s="51"/>
      <c r="M3" s="49"/>
      <c r="N3" s="49"/>
      <c r="O3" s="51"/>
      <c r="P3" s="51"/>
      <c r="R3" s="49"/>
    </row>
    <row r="4" spans="1:18" s="10" customFormat="1" ht="15.75" thickBot="1">
      <c r="A4" s="44"/>
      <c r="B4" s="57"/>
      <c r="C4" s="58" t="s">
        <v>12</v>
      </c>
      <c r="D4" s="55"/>
      <c r="E4" s="55"/>
      <c r="F4" s="55"/>
      <c r="G4" s="55"/>
      <c r="H4" s="51"/>
      <c r="I4" s="51"/>
      <c r="J4" s="51"/>
      <c r="K4" s="51"/>
      <c r="L4" s="51"/>
      <c r="M4" s="9"/>
      <c r="N4" s="9"/>
      <c r="O4" s="51"/>
      <c r="P4" s="51"/>
      <c r="R4" s="49"/>
    </row>
    <row r="5" spans="1:18" s="10" customFormat="1" ht="42.75" customHeight="1" thickBot="1">
      <c r="A5" s="44"/>
      <c r="B5" s="11"/>
      <c r="C5" s="12"/>
      <c r="D5" s="13"/>
      <c r="E5" s="13"/>
      <c r="F5" s="9"/>
      <c r="G5" s="20" t="s">
        <v>11</v>
      </c>
      <c r="H5" s="9"/>
      <c r="I5" s="9"/>
      <c r="J5" s="59"/>
      <c r="L5" s="9"/>
      <c r="M5" s="14"/>
      <c r="O5" s="31" t="s">
        <v>11</v>
      </c>
      <c r="R5" s="60"/>
    </row>
    <row r="6" spans="1:18" s="10" customFormat="1" ht="112.5" customHeight="1" thickTop="1" thickBot="1">
      <c r="A6" s="44"/>
      <c r="B6" s="15" t="s">
        <v>1</v>
      </c>
      <c r="C6" s="39" t="s">
        <v>34</v>
      </c>
      <c r="D6" s="39" t="s">
        <v>0</v>
      </c>
      <c r="E6" s="39" t="s">
        <v>35</v>
      </c>
      <c r="F6" s="39" t="s">
        <v>36</v>
      </c>
      <c r="G6" s="34" t="s">
        <v>2</v>
      </c>
      <c r="H6" s="39" t="s">
        <v>37</v>
      </c>
      <c r="I6" s="39" t="s">
        <v>38</v>
      </c>
      <c r="J6" s="39" t="s">
        <v>40</v>
      </c>
      <c r="K6" s="42" t="s">
        <v>42</v>
      </c>
      <c r="L6" s="39" t="s">
        <v>44</v>
      </c>
      <c r="M6" s="39" t="s">
        <v>46</v>
      </c>
      <c r="N6" s="39" t="s">
        <v>6</v>
      </c>
      <c r="O6" s="32" t="s">
        <v>7</v>
      </c>
      <c r="P6" s="42" t="s">
        <v>8</v>
      </c>
      <c r="Q6" s="42" t="s">
        <v>9</v>
      </c>
      <c r="R6" s="39" t="s">
        <v>47</v>
      </c>
    </row>
    <row r="7" spans="1:18" ht="48.75" customHeight="1" thickTop="1">
      <c r="A7" s="61" t="s">
        <v>22</v>
      </c>
      <c r="B7" s="62">
        <v>1</v>
      </c>
      <c r="C7" s="63" t="s">
        <v>14</v>
      </c>
      <c r="D7" s="64">
        <v>2</v>
      </c>
      <c r="E7" s="65" t="s">
        <v>15</v>
      </c>
      <c r="F7" s="66" t="s">
        <v>16</v>
      </c>
      <c r="G7" s="30" t="s">
        <v>55</v>
      </c>
      <c r="H7" s="108" t="s">
        <v>41</v>
      </c>
      <c r="I7" s="108" t="s">
        <v>39</v>
      </c>
      <c r="J7" s="108"/>
      <c r="K7" s="108" t="s">
        <v>43</v>
      </c>
      <c r="L7" s="108" t="s">
        <v>45</v>
      </c>
      <c r="M7" s="6">
        <f t="shared" ref="M7:M16" si="0">D7*N7</f>
        <v>4000</v>
      </c>
      <c r="N7" s="40">
        <v>2000</v>
      </c>
      <c r="O7" s="36">
        <v>1590</v>
      </c>
      <c r="P7" s="37">
        <f t="shared" ref="P7:P16" si="1">D7*O7</f>
        <v>3180</v>
      </c>
      <c r="Q7" s="28" t="str">
        <f t="shared" ref="Q7:Q11" si="2">IF(ISNUMBER(O7), IF(O7&gt;N7,"NEVYHOVUJE","VYHOVUJE")," ")</f>
        <v>VYHOVUJE</v>
      </c>
      <c r="R7" s="105" t="s">
        <v>3</v>
      </c>
    </row>
    <row r="8" spans="1:18" ht="48.75" customHeight="1">
      <c r="A8" s="68"/>
      <c r="B8" s="69">
        <v>2</v>
      </c>
      <c r="C8" s="63" t="s">
        <v>17</v>
      </c>
      <c r="D8" s="70">
        <v>2</v>
      </c>
      <c r="E8" s="71" t="s">
        <v>15</v>
      </c>
      <c r="F8" s="66" t="s">
        <v>16</v>
      </c>
      <c r="G8" s="21" t="s">
        <v>54</v>
      </c>
      <c r="H8" s="109"/>
      <c r="I8" s="109"/>
      <c r="J8" s="109"/>
      <c r="K8" s="109"/>
      <c r="L8" s="109"/>
      <c r="M8" s="4">
        <f t="shared" si="0"/>
        <v>4000</v>
      </c>
      <c r="N8" s="23">
        <v>2000</v>
      </c>
      <c r="O8" s="25">
        <v>1590</v>
      </c>
      <c r="P8" s="29">
        <f t="shared" si="1"/>
        <v>3180</v>
      </c>
      <c r="Q8" s="26" t="str">
        <f t="shared" si="2"/>
        <v>VYHOVUJE</v>
      </c>
      <c r="R8" s="106"/>
    </row>
    <row r="9" spans="1:18" ht="48.75" customHeight="1">
      <c r="A9" s="68"/>
      <c r="B9" s="69">
        <v>3</v>
      </c>
      <c r="C9" s="63" t="s">
        <v>18</v>
      </c>
      <c r="D9" s="70">
        <v>2</v>
      </c>
      <c r="E9" s="71" t="s">
        <v>15</v>
      </c>
      <c r="F9" s="66" t="s">
        <v>16</v>
      </c>
      <c r="G9" s="21" t="s">
        <v>53</v>
      </c>
      <c r="H9" s="109"/>
      <c r="I9" s="109"/>
      <c r="J9" s="109"/>
      <c r="K9" s="109"/>
      <c r="L9" s="109"/>
      <c r="M9" s="4">
        <f t="shared" si="0"/>
        <v>4000</v>
      </c>
      <c r="N9" s="23">
        <v>2000</v>
      </c>
      <c r="O9" s="25">
        <v>1590</v>
      </c>
      <c r="P9" s="29">
        <f t="shared" si="1"/>
        <v>3180</v>
      </c>
      <c r="Q9" s="26" t="str">
        <f t="shared" si="2"/>
        <v>VYHOVUJE</v>
      </c>
      <c r="R9" s="106"/>
    </row>
    <row r="10" spans="1:18" ht="48.75" customHeight="1">
      <c r="A10" s="68"/>
      <c r="B10" s="69">
        <v>4</v>
      </c>
      <c r="C10" s="72" t="s">
        <v>19</v>
      </c>
      <c r="D10" s="70">
        <v>1</v>
      </c>
      <c r="E10" s="71" t="s">
        <v>15</v>
      </c>
      <c r="F10" s="73" t="s">
        <v>20</v>
      </c>
      <c r="G10" s="21" t="s">
        <v>61</v>
      </c>
      <c r="H10" s="109"/>
      <c r="I10" s="109"/>
      <c r="J10" s="109"/>
      <c r="K10" s="109"/>
      <c r="L10" s="109"/>
      <c r="M10" s="4">
        <f t="shared" si="0"/>
        <v>2000</v>
      </c>
      <c r="N10" s="23">
        <v>2000</v>
      </c>
      <c r="O10" s="25">
        <v>1590</v>
      </c>
      <c r="P10" s="29">
        <f t="shared" si="1"/>
        <v>1590</v>
      </c>
      <c r="Q10" s="26" t="str">
        <f t="shared" si="2"/>
        <v>VYHOVUJE</v>
      </c>
      <c r="R10" s="106"/>
    </row>
    <row r="11" spans="1:18" ht="48.75" customHeight="1" thickBot="1">
      <c r="A11" s="68"/>
      <c r="B11" s="74">
        <v>5</v>
      </c>
      <c r="C11" s="75" t="s">
        <v>23</v>
      </c>
      <c r="D11" s="76">
        <v>2</v>
      </c>
      <c r="E11" s="77" t="s">
        <v>15</v>
      </c>
      <c r="F11" s="75" t="s">
        <v>21</v>
      </c>
      <c r="G11" s="33" t="s">
        <v>52</v>
      </c>
      <c r="H11" s="110"/>
      <c r="I11" s="110"/>
      <c r="J11" s="110"/>
      <c r="K11" s="110"/>
      <c r="L11" s="110"/>
      <c r="M11" s="5">
        <f t="shared" si="0"/>
        <v>10000</v>
      </c>
      <c r="N11" s="24">
        <v>5000</v>
      </c>
      <c r="O11" s="41">
        <v>2900</v>
      </c>
      <c r="P11" s="35">
        <f t="shared" si="1"/>
        <v>5800</v>
      </c>
      <c r="Q11" s="27" t="str">
        <f t="shared" si="2"/>
        <v>VYHOVUJE</v>
      </c>
      <c r="R11" s="107"/>
    </row>
    <row r="12" spans="1:18" ht="44.25" customHeight="1" thickTop="1">
      <c r="A12" s="61" t="s">
        <v>24</v>
      </c>
      <c r="B12" s="62">
        <v>6</v>
      </c>
      <c r="C12" s="78" t="s">
        <v>51</v>
      </c>
      <c r="D12" s="79">
        <v>1</v>
      </c>
      <c r="E12" s="80" t="s">
        <v>15</v>
      </c>
      <c r="F12" s="81" t="s">
        <v>50</v>
      </c>
      <c r="G12" s="30" t="s">
        <v>56</v>
      </c>
      <c r="H12" s="108" t="s">
        <v>41</v>
      </c>
      <c r="I12" s="108" t="s">
        <v>39</v>
      </c>
      <c r="J12" s="108"/>
      <c r="K12" s="105" t="s">
        <v>48</v>
      </c>
      <c r="L12" s="105" t="s">
        <v>49</v>
      </c>
      <c r="M12" s="6">
        <f t="shared" si="0"/>
        <v>4500</v>
      </c>
      <c r="N12" s="22">
        <v>4500</v>
      </c>
      <c r="O12" s="36">
        <v>4490</v>
      </c>
      <c r="P12" s="38">
        <f t="shared" si="1"/>
        <v>4490</v>
      </c>
      <c r="Q12" s="28" t="str">
        <f>IF(ISNUMBER(O12), IF(O12&gt;N12,"NEVYHOVUJE","VYHOVUJE")," ")</f>
        <v>VYHOVUJE</v>
      </c>
      <c r="R12" s="105" t="s">
        <v>3</v>
      </c>
    </row>
    <row r="13" spans="1:18" ht="44.25" customHeight="1">
      <c r="A13" s="68"/>
      <c r="B13" s="69">
        <v>7</v>
      </c>
      <c r="C13" s="63" t="s">
        <v>25</v>
      </c>
      <c r="D13" s="64">
        <v>2</v>
      </c>
      <c r="E13" s="65" t="s">
        <v>15</v>
      </c>
      <c r="F13" s="82" t="s">
        <v>26</v>
      </c>
      <c r="G13" s="21" t="s">
        <v>57</v>
      </c>
      <c r="H13" s="109"/>
      <c r="I13" s="109"/>
      <c r="J13" s="109"/>
      <c r="K13" s="106"/>
      <c r="L13" s="106"/>
      <c r="M13" s="4">
        <f t="shared" si="0"/>
        <v>2600</v>
      </c>
      <c r="N13" s="40">
        <v>1300</v>
      </c>
      <c r="O13" s="25">
        <v>1250</v>
      </c>
      <c r="P13" s="29">
        <f t="shared" si="1"/>
        <v>2500</v>
      </c>
      <c r="Q13" s="26" t="str">
        <f>IF(ISNUMBER(O13), IF(O13&gt;N13,"NEVYHOVUJE","VYHOVUJE")," ")</f>
        <v>VYHOVUJE</v>
      </c>
      <c r="R13" s="106"/>
    </row>
    <row r="14" spans="1:18" ht="44.25" customHeight="1">
      <c r="A14" s="68"/>
      <c r="B14" s="69">
        <v>8</v>
      </c>
      <c r="C14" s="63" t="s">
        <v>27</v>
      </c>
      <c r="D14" s="70">
        <v>2</v>
      </c>
      <c r="E14" s="71" t="s">
        <v>15</v>
      </c>
      <c r="F14" s="66" t="s">
        <v>28</v>
      </c>
      <c r="G14" s="21" t="s">
        <v>58</v>
      </c>
      <c r="H14" s="109"/>
      <c r="I14" s="109"/>
      <c r="J14" s="109"/>
      <c r="K14" s="106"/>
      <c r="L14" s="106"/>
      <c r="M14" s="4">
        <f t="shared" si="0"/>
        <v>3400</v>
      </c>
      <c r="N14" s="23">
        <v>1700</v>
      </c>
      <c r="O14" s="25">
        <v>1680</v>
      </c>
      <c r="P14" s="29">
        <f t="shared" si="1"/>
        <v>3360</v>
      </c>
      <c r="Q14" s="26" t="str">
        <f>IF(ISNUMBER(O14), IF(O14&gt;N14,"NEVYHOVUJE","VYHOVUJE")," ")</f>
        <v>VYHOVUJE</v>
      </c>
      <c r="R14" s="106"/>
    </row>
    <row r="15" spans="1:18" ht="44.25" customHeight="1">
      <c r="A15" s="68"/>
      <c r="B15" s="69">
        <v>9</v>
      </c>
      <c r="C15" s="63" t="s">
        <v>29</v>
      </c>
      <c r="D15" s="70">
        <v>2</v>
      </c>
      <c r="E15" s="71" t="s">
        <v>15</v>
      </c>
      <c r="F15" s="66" t="s">
        <v>28</v>
      </c>
      <c r="G15" s="21" t="s">
        <v>59</v>
      </c>
      <c r="H15" s="109"/>
      <c r="I15" s="109"/>
      <c r="J15" s="109"/>
      <c r="K15" s="106"/>
      <c r="L15" s="106"/>
      <c r="M15" s="4">
        <f t="shared" si="0"/>
        <v>3400</v>
      </c>
      <c r="N15" s="23">
        <v>1700</v>
      </c>
      <c r="O15" s="25">
        <v>1680</v>
      </c>
      <c r="P15" s="29">
        <f t="shared" si="1"/>
        <v>3360</v>
      </c>
      <c r="Q15" s="26" t="str">
        <f>IF(ISNUMBER(O15), IF(O15&gt;N15,"NEVYHOVUJE","VYHOVUJE")," ")</f>
        <v>VYHOVUJE</v>
      </c>
      <c r="R15" s="106"/>
    </row>
    <row r="16" spans="1:18" ht="44.25" customHeight="1" thickBot="1">
      <c r="A16" s="68"/>
      <c r="B16" s="74">
        <v>10</v>
      </c>
      <c r="C16" s="83" t="s">
        <v>30</v>
      </c>
      <c r="D16" s="76">
        <v>2</v>
      </c>
      <c r="E16" s="77" t="s">
        <v>15</v>
      </c>
      <c r="F16" s="84" t="s">
        <v>28</v>
      </c>
      <c r="G16" s="33" t="s">
        <v>60</v>
      </c>
      <c r="H16" s="110"/>
      <c r="I16" s="110"/>
      <c r="J16" s="110"/>
      <c r="K16" s="107"/>
      <c r="L16" s="107"/>
      <c r="M16" s="5">
        <f t="shared" si="0"/>
        <v>3400</v>
      </c>
      <c r="N16" s="24">
        <v>1700</v>
      </c>
      <c r="O16" s="41">
        <v>1680</v>
      </c>
      <c r="P16" s="35">
        <f t="shared" si="1"/>
        <v>3360</v>
      </c>
      <c r="Q16" s="27" t="str">
        <f>IF(ISNUMBER(O16), IF(O16&gt;N16,"NEVYHOVUJE","VYHOVUJE")," ")</f>
        <v>VYHOVUJE</v>
      </c>
      <c r="R16" s="107"/>
    </row>
    <row r="17" spans="1:19" ht="13.5" customHeight="1" thickTop="1" thickBot="1">
      <c r="A17" s="85"/>
      <c r="B17" s="85"/>
      <c r="C17" s="86"/>
      <c r="D17" s="85"/>
      <c r="E17" s="86"/>
      <c r="F17" s="86"/>
      <c r="G17" s="87"/>
      <c r="H17" s="86"/>
      <c r="I17" s="86"/>
      <c r="J17" s="86"/>
      <c r="K17" s="86"/>
      <c r="L17" s="86"/>
      <c r="M17" s="85"/>
      <c r="N17" s="85"/>
      <c r="O17" s="88"/>
      <c r="P17" s="85"/>
      <c r="Q17" s="85"/>
      <c r="S17" s="85"/>
    </row>
    <row r="18" spans="1:19" ht="60.75" customHeight="1" thickTop="1" thickBot="1">
      <c r="A18" s="90"/>
      <c r="B18" s="121" t="s">
        <v>13</v>
      </c>
      <c r="C18" s="121"/>
      <c r="D18" s="121"/>
      <c r="E18" s="121"/>
      <c r="F18" s="121"/>
      <c r="G18" s="121"/>
      <c r="H18" s="3"/>
      <c r="I18" s="16"/>
      <c r="J18" s="16"/>
      <c r="K18" s="91"/>
      <c r="L18" s="91"/>
      <c r="M18" s="1"/>
      <c r="N18" s="39" t="s">
        <v>4</v>
      </c>
      <c r="O18" s="111" t="s">
        <v>5</v>
      </c>
      <c r="P18" s="112"/>
      <c r="Q18" s="113"/>
      <c r="R18" s="92"/>
    </row>
    <row r="19" spans="1:19" ht="33" customHeight="1" thickTop="1" thickBot="1">
      <c r="A19" s="90"/>
      <c r="B19" s="114" t="s">
        <v>31</v>
      </c>
      <c r="C19" s="114"/>
      <c r="D19" s="114"/>
      <c r="E19" s="114"/>
      <c r="F19" s="114"/>
      <c r="G19" s="114"/>
      <c r="H19" s="93"/>
      <c r="K19" s="17"/>
      <c r="L19" s="17"/>
      <c r="M19" s="2"/>
      <c r="N19" s="43">
        <f>SUM(M7:M16)</f>
        <v>41300</v>
      </c>
      <c r="O19" s="115">
        <f>SUM(P7:P16)</f>
        <v>34000</v>
      </c>
      <c r="P19" s="116"/>
      <c r="Q19" s="117"/>
      <c r="R19" s="94"/>
    </row>
    <row r="20" spans="1:19" ht="39.75" customHeight="1" thickTop="1">
      <c r="A20" s="90"/>
      <c r="I20" s="18"/>
      <c r="J20" s="18"/>
      <c r="K20" s="19"/>
      <c r="L20" s="19"/>
      <c r="M20" s="97"/>
      <c r="N20" s="97"/>
      <c r="O20" s="98"/>
      <c r="P20" s="98"/>
      <c r="Q20" s="98"/>
      <c r="R20" s="94"/>
      <c r="S20" s="98"/>
    </row>
    <row r="21" spans="1:19" ht="19.899999999999999" customHeight="1">
      <c r="A21" s="90"/>
      <c r="K21" s="19"/>
      <c r="L21" s="19"/>
      <c r="M21" s="97"/>
      <c r="N21" s="3"/>
      <c r="O21" s="3"/>
      <c r="P21" s="3"/>
      <c r="Q21" s="98"/>
      <c r="R21" s="94"/>
      <c r="S21" s="98"/>
    </row>
    <row r="22" spans="1:19" ht="71.25" customHeight="1">
      <c r="A22" s="90"/>
      <c r="K22" s="19"/>
      <c r="L22" s="19"/>
      <c r="M22" s="97"/>
      <c r="N22" s="3"/>
      <c r="O22" s="3"/>
      <c r="P22" s="3"/>
      <c r="Q22" s="98"/>
      <c r="R22" s="94"/>
      <c r="S22" s="98"/>
    </row>
    <row r="23" spans="1:19" ht="36" customHeight="1">
      <c r="A23" s="90"/>
      <c r="K23" s="99"/>
      <c r="L23" s="99"/>
      <c r="M23" s="100"/>
      <c r="N23" s="97"/>
      <c r="O23" s="98"/>
      <c r="P23" s="98"/>
      <c r="Q23" s="98"/>
      <c r="R23" s="94"/>
      <c r="S23" s="98"/>
    </row>
    <row r="24" spans="1:19" ht="14.25" customHeight="1">
      <c r="A24" s="90"/>
      <c r="B24" s="98"/>
      <c r="C24" s="101"/>
      <c r="D24" s="102"/>
      <c r="E24" s="103"/>
      <c r="F24" s="101"/>
      <c r="G24" s="97"/>
      <c r="H24" s="101"/>
      <c r="I24" s="101"/>
      <c r="J24" s="104"/>
      <c r="K24" s="104"/>
      <c r="L24" s="104"/>
      <c r="M24" s="97"/>
      <c r="N24" s="97"/>
      <c r="O24" s="98"/>
      <c r="P24" s="98"/>
      <c r="Q24" s="98"/>
      <c r="R24" s="94"/>
      <c r="S24" s="98"/>
    </row>
    <row r="25" spans="1:19" ht="14.25" customHeight="1">
      <c r="A25" s="90"/>
      <c r="B25" s="98"/>
      <c r="C25" s="101"/>
      <c r="D25" s="102"/>
      <c r="E25" s="103"/>
      <c r="F25" s="101"/>
      <c r="G25" s="97"/>
      <c r="H25" s="101"/>
      <c r="I25" s="101"/>
      <c r="J25" s="104"/>
      <c r="K25" s="104"/>
      <c r="L25" s="104"/>
      <c r="M25" s="97"/>
      <c r="N25" s="97"/>
      <c r="O25" s="98"/>
      <c r="P25" s="98"/>
      <c r="Q25" s="98"/>
      <c r="R25" s="94"/>
      <c r="S25" s="98"/>
    </row>
    <row r="26" spans="1:19" ht="14.25" customHeight="1">
      <c r="A26" s="90"/>
      <c r="B26" s="98"/>
      <c r="C26" s="101"/>
      <c r="D26" s="102"/>
      <c r="E26" s="103"/>
      <c r="F26" s="101"/>
      <c r="G26" s="97"/>
      <c r="H26" s="101"/>
      <c r="I26" s="101"/>
      <c r="J26" s="104"/>
      <c r="K26" s="104"/>
      <c r="L26" s="104"/>
      <c r="M26" s="97"/>
      <c r="N26" s="97"/>
      <c r="O26" s="98"/>
      <c r="P26" s="98"/>
      <c r="Q26" s="98"/>
      <c r="R26" s="94"/>
      <c r="S26" s="98"/>
    </row>
    <row r="27" spans="1:19" ht="14.25" customHeight="1">
      <c r="A27" s="90"/>
      <c r="B27" s="98"/>
      <c r="C27" s="101"/>
      <c r="D27" s="102"/>
      <c r="E27" s="103"/>
      <c r="F27" s="101"/>
      <c r="G27" s="97"/>
      <c r="H27" s="101"/>
      <c r="I27" s="101"/>
      <c r="J27" s="104"/>
      <c r="K27" s="104"/>
      <c r="L27" s="104"/>
      <c r="M27" s="97"/>
      <c r="N27" s="97"/>
      <c r="O27" s="98"/>
      <c r="P27" s="98"/>
      <c r="Q27" s="98"/>
      <c r="R27" s="94"/>
      <c r="S27" s="98"/>
    </row>
    <row r="28" spans="1:19">
      <c r="C28" s="10"/>
      <c r="D28" s="67"/>
      <c r="E28" s="10"/>
      <c r="F28" s="10"/>
      <c r="G28" s="67"/>
      <c r="H28" s="10"/>
      <c r="I28" s="10"/>
      <c r="L28" s="10"/>
      <c r="M28" s="67"/>
    </row>
    <row r="29" spans="1:19">
      <c r="C29" s="10"/>
      <c r="D29" s="67"/>
      <c r="E29" s="10"/>
      <c r="F29" s="10"/>
      <c r="G29" s="67"/>
      <c r="H29" s="10"/>
      <c r="I29" s="10"/>
      <c r="L29" s="10"/>
      <c r="M29" s="67"/>
    </row>
    <row r="30" spans="1:19">
      <c r="C30" s="10"/>
      <c r="D30" s="67"/>
      <c r="E30" s="10"/>
      <c r="F30" s="10"/>
      <c r="G30" s="67"/>
      <c r="H30" s="10"/>
      <c r="I30" s="10"/>
      <c r="L30" s="10"/>
      <c r="M30" s="67"/>
    </row>
  </sheetData>
  <sheetProtection password="C143" sheet="1" objects="1" scenarios="1"/>
  <mergeCells count="18">
    <mergeCell ref="B19:G19"/>
    <mergeCell ref="O19:Q19"/>
    <mergeCell ref="B1:C1"/>
    <mergeCell ref="O1:Q1"/>
    <mergeCell ref="B18:G18"/>
    <mergeCell ref="I7:I11"/>
    <mergeCell ref="I12:I16"/>
    <mergeCell ref="J7:J11"/>
    <mergeCell ref="J12:J16"/>
    <mergeCell ref="K7:K11"/>
    <mergeCell ref="K12:K16"/>
    <mergeCell ref="L7:L11"/>
    <mergeCell ref="L12:L16"/>
    <mergeCell ref="R7:R11"/>
    <mergeCell ref="R12:R16"/>
    <mergeCell ref="H7:H11"/>
    <mergeCell ref="H12:H16"/>
    <mergeCell ref="O18:Q18"/>
  </mergeCells>
  <conditionalFormatting sqref="B7:B16">
    <cfRule type="containsBlanks" dxfId="12" priority="53">
      <formula>LEN(TRIM(B7))=0</formula>
    </cfRule>
  </conditionalFormatting>
  <conditionalFormatting sqref="B7:B16">
    <cfRule type="cellIs" dxfId="11" priority="48" operator="greaterThanOrEqual">
      <formula>1</formula>
    </cfRule>
  </conditionalFormatting>
  <conditionalFormatting sqref="Q7:Q16">
    <cfRule type="cellIs" dxfId="10" priority="44" operator="equal">
      <formula>"NEVYHOVUJE"</formula>
    </cfRule>
    <cfRule type="cellIs" dxfId="9" priority="45" operator="equal">
      <formula>"VYHOVUJE"</formula>
    </cfRule>
  </conditionalFormatting>
  <conditionalFormatting sqref="G7:G16 O7:O16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16 O7:O16">
    <cfRule type="notContainsBlanks" dxfId="6" priority="17">
      <formula>LEN(TRIM(G7))&gt;0</formula>
    </cfRule>
  </conditionalFormatting>
  <conditionalFormatting sqref="G7:G16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D7:D9">
    <cfRule type="containsBlanks" dxfId="3" priority="4">
      <formula>LEN(TRIM(D7))=0</formula>
    </cfRule>
  </conditionalFormatting>
  <conditionalFormatting sqref="D10">
    <cfRule type="containsBlanks" dxfId="2" priority="3">
      <formula>LEN(TRIM(D10))=0</formula>
    </cfRule>
  </conditionalFormatting>
  <conditionalFormatting sqref="D11">
    <cfRule type="containsBlanks" dxfId="1" priority="2">
      <formula>LEN(TRIM(D11))=0</formula>
    </cfRule>
  </conditionalFormatting>
  <conditionalFormatting sqref="D12:D16">
    <cfRule type="containsBlanks" dxfId="0" priority="1">
      <formula>LEN(TRIM(D12))=0</formula>
    </cfRule>
  </conditionalFormatting>
  <dataValidations count="1">
    <dataValidation type="list" allowBlank="1" showInputMessage="1" showErrorMessage="1" sqref="I7:I11 I12:I16">
      <formula1>"ANO,NE"</formula1>
    </dataValidation>
  </dataValidations>
  <pageMargins left="0.15748031496062992" right="0.23622047244094491" top="0.57999999999999996" bottom="0.78740157480314965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lastPrinted>2019-09-03T05:28:17Z</cp:lastPrinted>
  <dcterms:created xsi:type="dcterms:W3CDTF">2014-03-05T12:43:32Z</dcterms:created>
  <dcterms:modified xsi:type="dcterms:W3CDTF">2019-09-16T16:59:58Z</dcterms:modified>
</cp:coreProperties>
</file>