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190343 - 23.8. - ZCU - Dodávky tonerů, válců do tiskáren a kopírek (II.) 027-2019 - CENY\"/>
    </mc:Choice>
  </mc:AlternateContent>
  <bookViews>
    <workbookView xWindow="0" yWindow="0" windowWidth="19200" windowHeight="11595" tabRatio="939"/>
  </bookViews>
  <sheets>
    <sheet name="Tonery" sheetId="22" r:id="rId1"/>
  </sheets>
  <definedNames>
    <definedName name="_xlnm.Print_Area" localSheetId="0">Tonery!$B$1:$Q$18</definedName>
  </definedNames>
  <calcPr calcId="152511"/>
</workbook>
</file>

<file path=xl/calcChain.xml><?xml version="1.0" encoding="utf-8"?>
<calcChain xmlns="http://schemas.openxmlformats.org/spreadsheetml/2006/main">
  <c r="Q11" i="22" l="1"/>
  <c r="Q10" i="22"/>
  <c r="Q9" i="22"/>
  <c r="Q8" i="22"/>
  <c r="Q7" i="22"/>
  <c r="M7" i="22"/>
  <c r="M8" i="22"/>
  <c r="M9" i="22"/>
  <c r="M10" i="22"/>
  <c r="M11" i="22"/>
  <c r="P7" i="22"/>
  <c r="P8" i="22"/>
  <c r="P9" i="22"/>
  <c r="P10" i="22"/>
  <c r="P11" i="22"/>
  <c r="N14" i="22" l="1"/>
  <c r="O14" i="22"/>
</calcChain>
</file>

<file path=xl/sharedStrings.xml><?xml version="1.0" encoding="utf-8"?>
<sst xmlns="http://schemas.openxmlformats.org/spreadsheetml/2006/main" count="60" uniqueCount="52">
  <si>
    <t>Množství</t>
  </si>
  <si>
    <t>Položka</t>
  </si>
  <si>
    <t>Obchodní název + typ</t>
  </si>
  <si>
    <t>30125110-5 - Tonery pro laserové tiskárny/faxové přístroje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</si>
  <si>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</si>
  <si>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</si>
  <si>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</si>
  <si>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</si>
  <si>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</si>
  <si>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</si>
  <si>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</si>
  <si>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</si>
  <si>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</si>
  <si>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</si>
  <si>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</si>
  <si>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1.</t>
  </si>
  <si>
    <t>ANO</t>
  </si>
  <si>
    <t>GAČR - 18-06943S</t>
  </si>
  <si>
    <t>2.</t>
  </si>
  <si>
    <t>Tonery (II.) 027 - 2019 (T-(II.)-027-2019)</t>
  </si>
  <si>
    <t>Priloha_c._1_Kupni_smlouvy_technicka_specifikace_T-(II.)-027-2019</t>
  </si>
  <si>
    <t>Název</t>
  </si>
  <si>
    <t xml:space="preserve">Měrná jednotka [MJ] </t>
  </si>
  <si>
    <t xml:space="preserve">Popis </t>
  </si>
  <si>
    <t xml:space="preserve">Fakturace 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</si>
  <si>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</si>
  <si>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</si>
  <si>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Kontaktní osoba 
k převzetí zboží </t>
  </si>
  <si>
    <t xml:space="preserve">Místo dodání </t>
  </si>
  <si>
    <t>Maximální cena za jednotlivé položky 
 v Kč BEZ DPH</t>
  </si>
  <si>
    <t>CPV - výběr
TONERY</t>
  </si>
  <si>
    <t>V případě, že se dodavatel při předání zboží na některá uvedená tel. čísla nedovolá, bude v takovém případě volat tel. 377 631 332.</t>
  </si>
  <si>
    <t>Toner do tiskárny Triumph Adler 3505ci - černá</t>
  </si>
  <si>
    <t>Originální, nebo kompatibilní toner splňující podmínky certifikátu STMC.
Výtěžnost 25 000 stran.</t>
  </si>
  <si>
    <t>Toner do tiskárny Triumph Adler 3505ci - azurová</t>
  </si>
  <si>
    <t>Originální, nebo kompatibilní toner splňující podmínky certifikátu STMC.
Výtěžnost 15 000 stran.</t>
  </si>
  <si>
    <t>Toner do tiskárny Triumph Adler 3505ci - purpurová</t>
  </si>
  <si>
    <t>Originální, nebo kompatibilní toner splňující podmínky certifikátu STMC. 
Výtěžnost 15 000 stran.</t>
  </si>
  <si>
    <t>Toner do tiskárny Triumph Adler 3505ci - žlutá</t>
  </si>
  <si>
    <t>Toner do tiskárny HP Laser Jet Pro MFP M426dw</t>
  </si>
  <si>
    <t>Originální toner. Výtěžnost 3100 stran.</t>
  </si>
  <si>
    <t>Samostatná faktura</t>
  </si>
  <si>
    <t>NE</t>
  </si>
  <si>
    <t>KGM - Bc. Petra Bláhová,
Tel.: 37763 9213</t>
  </si>
  <si>
    <t>Technická 8,
301 00 Plzeň, 
 Fakulta aplikovaných věd -
Katedra geomatiky, 
místnost UN 624</t>
  </si>
  <si>
    <t>PS - E  Ing. Pavol Janča,
Tel.: 737 619 252</t>
  </si>
  <si>
    <t>Univerzitní 22, 
301 00 Plzeň,
 Provoz a služby -
Energetické hospodářství,
místnost UK 008</t>
  </si>
  <si>
    <t>Copy kit black/černý DCC 3005ci/3505ci/2930/2935 výtěžnost 25000 stran</t>
  </si>
  <si>
    <t>Copy kit cyan/modrý DCC 3005ci/3505ci/2930/2935 výtěžnost 15000 stran</t>
  </si>
  <si>
    <t>Copy kit magenta/červený DCC 3005ci/3505ci/2930/2935 výtěžnost 15000</t>
  </si>
  <si>
    <t>Copy kit yellow/žlutý DCC 3005ci/3505ci/2930/2935 výtěžnost 15000 stran</t>
  </si>
  <si>
    <t xml:space="preserve"> HP Toner 26A black (CF226A)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</si>
</sst>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26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9" xfId="0" applyNumberFormat="1" applyFill="1" applyBorder="1" applyAlignment="1" applyProtection="1">
      <alignment horizontal="right" vertical="center" indent="1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5" xfId="0" applyNumberFormat="1" applyFill="1" applyBorder="1" applyAlignment="1" applyProtection="1">
      <alignment horizontal="center" vertical="center" wrapText="1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23" xfId="0" applyNumberFormat="1" applyFill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0" fontId="0" fillId="4" borderId="5" xfId="0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28" xfId="0" applyBorder="1" applyAlignment="1" applyProtection="1">
      <alignment vertical="center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28" xfId="0" applyBorder="1" applyProtection="1"/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 inden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7" xfId="0" applyBorder="1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0" fillId="4" borderId="25" xfId="0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1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5"/>
  <sheetViews>
    <sheetView tabSelected="1" topLeftCell="G1" zoomScale="70" zoomScaleNormal="70" zoomScaleSheetLayoutView="55" workbookViewId="0">
      <selection activeCell="O12" sqref="O12"/>
    </sheetView>
  </sheetViews>
  <sheetFormatPr defaultColWidth="8.85546875" defaultRowHeight="15" x14ac:dyDescent="0.25"/>
  <cols>
    <col min="1" max="1" width="1.42578125" style="72" customWidth="1"/>
    <col min="2" max="2" width="5.7109375" style="72" customWidth="1"/>
    <col min="3" max="3" width="43.42578125" style="9" customWidth="1"/>
    <col min="4" max="4" width="9.7109375" style="99" customWidth="1"/>
    <col min="5" max="5" width="9" style="13" customWidth="1"/>
    <col min="6" max="6" width="66" style="9" bestFit="1" customWidth="1"/>
    <col min="7" max="7" width="29.140625" style="100" customWidth="1"/>
    <col min="8" max="8" width="20.85546875" style="9" customWidth="1"/>
    <col min="9" max="9" width="19" style="9" customWidth="1"/>
    <col min="10" max="10" width="37.5703125" style="10" customWidth="1"/>
    <col min="11" max="11" width="26.140625" style="10" customWidth="1"/>
    <col min="12" max="12" width="25.85546875" style="9" customWidth="1"/>
    <col min="13" max="13" width="20.42578125" style="100" hidden="1" customWidth="1"/>
    <col min="14" max="14" width="20.85546875" style="72" customWidth="1"/>
    <col min="15" max="15" width="23.42578125" style="72" customWidth="1"/>
    <col min="16" max="16" width="21" style="72" customWidth="1"/>
    <col min="17" max="17" width="19.42578125" style="72" customWidth="1"/>
    <col min="18" max="18" width="36" style="93" customWidth="1"/>
    <col min="19" max="16384" width="8.85546875" style="72"/>
  </cols>
  <sheetData>
    <row r="1" spans="1:19" s="10" customFormat="1" ht="24.6" customHeight="1" x14ac:dyDescent="0.25">
      <c r="B1" s="119" t="s">
        <v>19</v>
      </c>
      <c r="C1" s="120"/>
      <c r="D1" s="13"/>
      <c r="E1" s="13"/>
      <c r="F1" s="9"/>
      <c r="G1" s="50"/>
      <c r="H1" s="51"/>
      <c r="I1" s="52"/>
      <c r="J1" s="52"/>
      <c r="K1" s="53"/>
      <c r="L1" s="9"/>
      <c r="M1" s="9"/>
      <c r="O1" s="121" t="s">
        <v>20</v>
      </c>
      <c r="P1" s="121"/>
      <c r="Q1" s="121"/>
      <c r="R1" s="54"/>
    </row>
    <row r="2" spans="1:19" s="10" customFormat="1" ht="18.75" customHeight="1" x14ac:dyDescent="0.25">
      <c r="C2" s="9"/>
      <c r="D2" s="7"/>
      <c r="E2" s="8"/>
      <c r="F2" s="9"/>
      <c r="G2" s="55"/>
      <c r="H2" s="55"/>
      <c r="I2" s="55"/>
      <c r="J2" s="55"/>
      <c r="K2" s="55"/>
      <c r="L2" s="9"/>
      <c r="M2" s="9"/>
      <c r="O2" s="56"/>
      <c r="P2" s="56"/>
      <c r="R2" s="57"/>
    </row>
    <row r="3" spans="1:19" s="10" customFormat="1" x14ac:dyDescent="0.25">
      <c r="B3" s="58"/>
      <c r="C3" s="59" t="s">
        <v>10</v>
      </c>
      <c r="D3" s="60"/>
      <c r="E3" s="60"/>
      <c r="F3" s="60"/>
      <c r="G3" s="61"/>
      <c r="H3" s="61"/>
      <c r="I3" s="61"/>
      <c r="J3" s="61"/>
      <c r="K3" s="61"/>
      <c r="L3" s="56"/>
      <c r="M3" s="54"/>
      <c r="N3" s="54"/>
      <c r="O3" s="56"/>
      <c r="P3" s="56"/>
      <c r="R3" s="54"/>
    </row>
    <row r="4" spans="1:19" s="10" customFormat="1" ht="21" customHeight="1" thickBot="1" x14ac:dyDescent="0.3">
      <c r="B4" s="62"/>
      <c r="C4" s="63" t="s">
        <v>12</v>
      </c>
      <c r="D4" s="60"/>
      <c r="E4" s="60"/>
      <c r="F4" s="60"/>
      <c r="G4" s="60"/>
      <c r="H4" s="56"/>
      <c r="I4" s="56"/>
      <c r="J4" s="56"/>
      <c r="K4" s="56"/>
      <c r="L4" s="56"/>
      <c r="M4" s="9"/>
      <c r="N4" s="9"/>
      <c r="O4" s="56"/>
      <c r="P4" s="56"/>
      <c r="R4" s="54"/>
    </row>
    <row r="5" spans="1:19" s="10" customFormat="1" ht="33.75" customHeight="1" thickBot="1" x14ac:dyDescent="0.3">
      <c r="B5" s="11"/>
      <c r="C5" s="12"/>
      <c r="D5" s="13"/>
      <c r="E5" s="13"/>
      <c r="F5" s="9"/>
      <c r="G5" s="20" t="s">
        <v>11</v>
      </c>
      <c r="H5" s="9"/>
      <c r="I5" s="9"/>
      <c r="J5" s="64"/>
      <c r="L5" s="9"/>
      <c r="M5" s="14"/>
      <c r="O5" s="29" t="s">
        <v>11</v>
      </c>
      <c r="R5" s="65"/>
    </row>
    <row r="6" spans="1:19" s="10" customFormat="1" ht="112.5" customHeight="1" thickTop="1" thickBot="1" x14ac:dyDescent="0.3">
      <c r="B6" s="15" t="s">
        <v>1</v>
      </c>
      <c r="C6" s="36" t="s">
        <v>21</v>
      </c>
      <c r="D6" s="36" t="s">
        <v>0</v>
      </c>
      <c r="E6" s="36" t="s">
        <v>22</v>
      </c>
      <c r="F6" s="36" t="s">
        <v>23</v>
      </c>
      <c r="G6" s="32" t="s">
        <v>2</v>
      </c>
      <c r="H6" s="36" t="s">
        <v>24</v>
      </c>
      <c r="I6" s="36" t="s">
        <v>25</v>
      </c>
      <c r="J6" s="36" t="s">
        <v>26</v>
      </c>
      <c r="K6" s="49" t="s">
        <v>27</v>
      </c>
      <c r="L6" s="36" t="s">
        <v>28</v>
      </c>
      <c r="M6" s="36" t="s">
        <v>29</v>
      </c>
      <c r="N6" s="36" t="s">
        <v>6</v>
      </c>
      <c r="O6" s="30" t="s">
        <v>7</v>
      </c>
      <c r="P6" s="49" t="s">
        <v>8</v>
      </c>
      <c r="Q6" s="49" t="s">
        <v>9</v>
      </c>
      <c r="R6" s="36" t="s">
        <v>30</v>
      </c>
    </row>
    <row r="7" spans="1:19" ht="80.25" customHeight="1" thickTop="1" x14ac:dyDescent="0.25">
      <c r="A7" s="66" t="s">
        <v>15</v>
      </c>
      <c r="B7" s="67">
        <v>1</v>
      </c>
      <c r="C7" s="68" t="s">
        <v>32</v>
      </c>
      <c r="D7" s="69">
        <v>1</v>
      </c>
      <c r="E7" s="70" t="s">
        <v>14</v>
      </c>
      <c r="F7" s="71" t="s">
        <v>33</v>
      </c>
      <c r="G7" s="28" t="s">
        <v>47</v>
      </c>
      <c r="H7" s="123" t="s">
        <v>41</v>
      </c>
      <c r="I7" s="123" t="s">
        <v>16</v>
      </c>
      <c r="J7" s="123" t="s">
        <v>17</v>
      </c>
      <c r="K7" s="123" t="s">
        <v>43</v>
      </c>
      <c r="L7" s="123" t="s">
        <v>44</v>
      </c>
      <c r="M7" s="6">
        <f>D7*N7</f>
        <v>2254</v>
      </c>
      <c r="N7" s="37">
        <v>2254</v>
      </c>
      <c r="O7" s="34">
        <v>1931</v>
      </c>
      <c r="P7" s="35">
        <f>D7*O7</f>
        <v>1931</v>
      </c>
      <c r="Q7" s="26" t="str">
        <f t="shared" ref="Q7:Q11" si="0">IF(ISNUMBER(O7), IF(O7&gt;N7,"NEVYHOVUJE","VYHOVUJE")," ")</f>
        <v>VYHOVUJE</v>
      </c>
      <c r="R7" s="109" t="s">
        <v>3</v>
      </c>
    </row>
    <row r="8" spans="1:19" ht="71.25" customHeight="1" x14ac:dyDescent="0.25">
      <c r="A8" s="73"/>
      <c r="B8" s="74">
        <v>2</v>
      </c>
      <c r="C8" s="75" t="s">
        <v>34</v>
      </c>
      <c r="D8" s="76">
        <v>1</v>
      </c>
      <c r="E8" s="77" t="s">
        <v>14</v>
      </c>
      <c r="F8" s="78" t="s">
        <v>35</v>
      </c>
      <c r="G8" s="21" t="s">
        <v>48</v>
      </c>
      <c r="H8" s="124"/>
      <c r="I8" s="124"/>
      <c r="J8" s="124"/>
      <c r="K8" s="124"/>
      <c r="L8" s="124"/>
      <c r="M8" s="4">
        <f>D8*N8</f>
        <v>3091</v>
      </c>
      <c r="N8" s="22">
        <v>3091</v>
      </c>
      <c r="O8" s="23">
        <v>2437</v>
      </c>
      <c r="P8" s="27">
        <f>D8*O8</f>
        <v>2437</v>
      </c>
      <c r="Q8" s="24" t="str">
        <f t="shared" si="0"/>
        <v>VYHOVUJE</v>
      </c>
      <c r="R8" s="110"/>
    </row>
    <row r="9" spans="1:19" ht="70.5" customHeight="1" x14ac:dyDescent="0.25">
      <c r="A9" s="73"/>
      <c r="B9" s="74">
        <v>3</v>
      </c>
      <c r="C9" s="75" t="s">
        <v>36</v>
      </c>
      <c r="D9" s="76">
        <v>1</v>
      </c>
      <c r="E9" s="77" t="s">
        <v>14</v>
      </c>
      <c r="F9" s="78" t="s">
        <v>37</v>
      </c>
      <c r="G9" s="21" t="s">
        <v>49</v>
      </c>
      <c r="H9" s="124"/>
      <c r="I9" s="124"/>
      <c r="J9" s="124"/>
      <c r="K9" s="124"/>
      <c r="L9" s="124"/>
      <c r="M9" s="4">
        <f>D9*N9</f>
        <v>3091</v>
      </c>
      <c r="N9" s="22">
        <v>3091</v>
      </c>
      <c r="O9" s="23">
        <v>2437</v>
      </c>
      <c r="P9" s="27">
        <f>D9*O9</f>
        <v>2437</v>
      </c>
      <c r="Q9" s="24" t="str">
        <f t="shared" si="0"/>
        <v>VYHOVUJE</v>
      </c>
      <c r="R9" s="110"/>
    </row>
    <row r="10" spans="1:19" ht="74.25" customHeight="1" thickBot="1" x14ac:dyDescent="0.3">
      <c r="A10" s="73"/>
      <c r="B10" s="79">
        <v>4</v>
      </c>
      <c r="C10" s="80" t="s">
        <v>38</v>
      </c>
      <c r="D10" s="81">
        <v>1</v>
      </c>
      <c r="E10" s="82" t="s">
        <v>14</v>
      </c>
      <c r="F10" s="83" t="s">
        <v>37</v>
      </c>
      <c r="G10" s="31" t="s">
        <v>50</v>
      </c>
      <c r="H10" s="125"/>
      <c r="I10" s="125"/>
      <c r="J10" s="125"/>
      <c r="K10" s="125"/>
      <c r="L10" s="125"/>
      <c r="M10" s="5">
        <f>D10*N10</f>
        <v>3091</v>
      </c>
      <c r="N10" s="39">
        <v>3091</v>
      </c>
      <c r="O10" s="38">
        <v>2437</v>
      </c>
      <c r="P10" s="33">
        <f>D10*O10</f>
        <v>2437</v>
      </c>
      <c r="Q10" s="25" t="str">
        <f t="shared" si="0"/>
        <v>VYHOVUJE</v>
      </c>
      <c r="R10" s="111"/>
    </row>
    <row r="11" spans="1:19" ht="90.75" customHeight="1" thickTop="1" thickBot="1" x14ac:dyDescent="0.3">
      <c r="A11" s="66" t="s">
        <v>18</v>
      </c>
      <c r="B11" s="84">
        <v>5</v>
      </c>
      <c r="C11" s="85" t="s">
        <v>39</v>
      </c>
      <c r="D11" s="86">
        <v>1</v>
      </c>
      <c r="E11" s="41" t="s">
        <v>14</v>
      </c>
      <c r="F11" s="87" t="s">
        <v>40</v>
      </c>
      <c r="G11" s="40" t="s">
        <v>51</v>
      </c>
      <c r="H11" s="88" t="s">
        <v>41</v>
      </c>
      <c r="I11" s="41" t="s">
        <v>42</v>
      </c>
      <c r="J11" s="41"/>
      <c r="K11" s="41" t="s">
        <v>45</v>
      </c>
      <c r="L11" s="41" t="s">
        <v>46</v>
      </c>
      <c r="M11" s="42">
        <f>D11*N11</f>
        <v>2800</v>
      </c>
      <c r="N11" s="43">
        <v>2800</v>
      </c>
      <c r="O11" s="44">
        <v>2189</v>
      </c>
      <c r="P11" s="45">
        <f>D11*O11</f>
        <v>2189</v>
      </c>
      <c r="Q11" s="46" t="str">
        <f t="shared" si="0"/>
        <v>VYHOVUJE</v>
      </c>
      <c r="R11" s="47" t="s">
        <v>3</v>
      </c>
    </row>
    <row r="12" spans="1:19" ht="13.5" customHeight="1" thickTop="1" thickBot="1" x14ac:dyDescent="0.3">
      <c r="A12" s="89"/>
      <c r="B12" s="89"/>
      <c r="C12" s="90"/>
      <c r="D12" s="89"/>
      <c r="E12" s="90"/>
      <c r="F12" s="90"/>
      <c r="G12" s="91"/>
      <c r="H12" s="90"/>
      <c r="I12" s="90"/>
      <c r="J12" s="90"/>
      <c r="K12" s="90"/>
      <c r="L12" s="90"/>
      <c r="M12" s="89"/>
      <c r="N12" s="89"/>
      <c r="O12" s="92"/>
      <c r="P12" s="89"/>
      <c r="Q12" s="89"/>
      <c r="S12" s="89"/>
    </row>
    <row r="13" spans="1:19" ht="60.75" customHeight="1" thickTop="1" thickBot="1" x14ac:dyDescent="0.3">
      <c r="A13" s="94"/>
      <c r="B13" s="122" t="s">
        <v>13</v>
      </c>
      <c r="C13" s="122"/>
      <c r="D13" s="122"/>
      <c r="E13" s="122"/>
      <c r="F13" s="122"/>
      <c r="G13" s="122"/>
      <c r="H13" s="3"/>
      <c r="I13" s="16"/>
      <c r="J13" s="16"/>
      <c r="K13" s="95"/>
      <c r="L13" s="95"/>
      <c r="M13" s="1"/>
      <c r="N13" s="36" t="s">
        <v>4</v>
      </c>
      <c r="O13" s="112" t="s">
        <v>5</v>
      </c>
      <c r="P13" s="113"/>
      <c r="Q13" s="114"/>
      <c r="R13" s="96"/>
    </row>
    <row r="14" spans="1:19" ht="33" customHeight="1" thickTop="1" thickBot="1" x14ac:dyDescent="0.3">
      <c r="A14" s="94"/>
      <c r="B14" s="115" t="s">
        <v>31</v>
      </c>
      <c r="C14" s="115"/>
      <c r="D14" s="115"/>
      <c r="E14" s="115"/>
      <c r="F14" s="115"/>
      <c r="G14" s="115"/>
      <c r="H14" s="97"/>
      <c r="K14" s="17"/>
      <c r="L14" s="17"/>
      <c r="M14" s="2"/>
      <c r="N14" s="48">
        <f>SUM(M7:M11)</f>
        <v>14327</v>
      </c>
      <c r="O14" s="116">
        <f>SUM(P7:P11)</f>
        <v>11431</v>
      </c>
      <c r="P14" s="117"/>
      <c r="Q14" s="118"/>
      <c r="R14" s="98"/>
    </row>
    <row r="15" spans="1:19" ht="39.75" customHeight="1" thickTop="1" x14ac:dyDescent="0.25">
      <c r="A15" s="94"/>
      <c r="I15" s="18"/>
      <c r="J15" s="18"/>
      <c r="K15" s="19"/>
      <c r="L15" s="19"/>
      <c r="M15" s="101"/>
      <c r="N15" s="101"/>
      <c r="O15" s="102"/>
      <c r="P15" s="102"/>
      <c r="Q15" s="102"/>
      <c r="R15" s="98"/>
      <c r="S15" s="102"/>
    </row>
    <row r="16" spans="1:19" ht="19.899999999999999" customHeight="1" x14ac:dyDescent="0.25">
      <c r="A16" s="94"/>
      <c r="K16" s="19"/>
      <c r="L16" s="19"/>
      <c r="M16" s="101"/>
      <c r="N16" s="3"/>
      <c r="O16" s="3"/>
      <c r="P16" s="3"/>
      <c r="Q16" s="102"/>
      <c r="R16" s="98"/>
      <c r="S16" s="102"/>
    </row>
    <row r="17" spans="1:19" ht="71.25" customHeight="1" x14ac:dyDescent="0.25">
      <c r="A17" s="94"/>
      <c r="K17" s="19"/>
      <c r="L17" s="19"/>
      <c r="M17" s="101"/>
      <c r="N17" s="3"/>
      <c r="O17" s="3"/>
      <c r="P17" s="3"/>
      <c r="Q17" s="102"/>
      <c r="R17" s="98"/>
      <c r="S17" s="102"/>
    </row>
    <row r="18" spans="1:19" ht="36" customHeight="1" x14ac:dyDescent="0.25">
      <c r="A18" s="94"/>
      <c r="K18" s="103"/>
      <c r="L18" s="103"/>
      <c r="M18" s="104"/>
      <c r="N18" s="101"/>
      <c r="O18" s="102"/>
      <c r="P18" s="102"/>
      <c r="Q18" s="102"/>
      <c r="R18" s="98"/>
      <c r="S18" s="102"/>
    </row>
    <row r="19" spans="1:19" ht="14.25" customHeight="1" x14ac:dyDescent="0.25">
      <c r="A19" s="94"/>
      <c r="B19" s="102"/>
      <c r="C19" s="105"/>
      <c r="D19" s="106"/>
      <c r="E19" s="107"/>
      <c r="F19" s="105"/>
      <c r="G19" s="101"/>
      <c r="H19" s="105"/>
      <c r="I19" s="105"/>
      <c r="J19" s="108"/>
      <c r="K19" s="108"/>
      <c r="L19" s="108"/>
      <c r="M19" s="101"/>
      <c r="N19" s="101"/>
      <c r="O19" s="102"/>
      <c r="P19" s="102"/>
      <c r="Q19" s="102"/>
      <c r="R19" s="98"/>
      <c r="S19" s="102"/>
    </row>
    <row r="20" spans="1:19" ht="14.25" customHeight="1" x14ac:dyDescent="0.25">
      <c r="A20" s="94"/>
      <c r="B20" s="102"/>
      <c r="C20" s="105"/>
      <c r="D20" s="106"/>
      <c r="E20" s="107"/>
      <c r="F20" s="105"/>
      <c r="G20" s="101"/>
      <c r="H20" s="105"/>
      <c r="I20" s="105"/>
      <c r="J20" s="108"/>
      <c r="K20" s="108"/>
      <c r="L20" s="108"/>
      <c r="M20" s="101"/>
      <c r="N20" s="101"/>
      <c r="O20" s="102"/>
      <c r="P20" s="102"/>
      <c r="Q20" s="102"/>
      <c r="R20" s="98"/>
      <c r="S20" s="102"/>
    </row>
    <row r="21" spans="1:19" ht="14.25" customHeight="1" x14ac:dyDescent="0.25">
      <c r="A21" s="94"/>
      <c r="B21" s="102"/>
      <c r="C21" s="105"/>
      <c r="D21" s="106"/>
      <c r="E21" s="107"/>
      <c r="F21" s="105"/>
      <c r="G21" s="101"/>
      <c r="H21" s="105"/>
      <c r="I21" s="105"/>
      <c r="J21" s="108"/>
      <c r="K21" s="108"/>
      <c r="L21" s="108"/>
      <c r="M21" s="101"/>
      <c r="N21" s="101"/>
      <c r="O21" s="102"/>
      <c r="P21" s="102"/>
      <c r="Q21" s="102"/>
      <c r="R21" s="98"/>
      <c r="S21" s="102"/>
    </row>
    <row r="22" spans="1:19" ht="14.25" customHeight="1" x14ac:dyDescent="0.25">
      <c r="A22" s="94"/>
      <c r="B22" s="102"/>
      <c r="C22" s="105"/>
      <c r="D22" s="106"/>
      <c r="E22" s="107"/>
      <c r="F22" s="105"/>
      <c r="G22" s="101"/>
      <c r="H22" s="105"/>
      <c r="I22" s="105"/>
      <c r="J22" s="108"/>
      <c r="K22" s="108"/>
      <c r="L22" s="108"/>
      <c r="M22" s="101"/>
      <c r="N22" s="101"/>
      <c r="O22" s="102"/>
      <c r="P22" s="102"/>
      <c r="Q22" s="102"/>
      <c r="R22" s="98"/>
      <c r="S22" s="102"/>
    </row>
    <row r="23" spans="1:19" x14ac:dyDescent="0.25">
      <c r="C23" s="10"/>
      <c r="D23" s="72"/>
      <c r="E23" s="10"/>
      <c r="F23" s="10"/>
      <c r="G23" s="72"/>
      <c r="H23" s="10"/>
      <c r="I23" s="10"/>
      <c r="L23" s="10"/>
      <c r="M23" s="72"/>
    </row>
    <row r="24" spans="1:19" x14ac:dyDescent="0.25">
      <c r="C24" s="10"/>
      <c r="D24" s="72"/>
      <c r="E24" s="10"/>
      <c r="F24" s="10"/>
      <c r="G24" s="72"/>
      <c r="H24" s="10"/>
      <c r="I24" s="10"/>
      <c r="L24" s="10"/>
      <c r="M24" s="72"/>
    </row>
    <row r="25" spans="1:19" x14ac:dyDescent="0.25">
      <c r="C25" s="10"/>
      <c r="D25" s="72"/>
      <c r="E25" s="10"/>
      <c r="F25" s="10"/>
      <c r="G25" s="72"/>
      <c r="H25" s="10"/>
      <c r="I25" s="10"/>
      <c r="L25" s="10"/>
      <c r="M25" s="72"/>
    </row>
  </sheetData>
  <sheetProtection password="C143" sheet="1" objects="1" scenarios="1"/>
  <mergeCells count="12">
    <mergeCell ref="R7:R10"/>
    <mergeCell ref="O13:Q13"/>
    <mergeCell ref="B14:G14"/>
    <mergeCell ref="O14:Q14"/>
    <mergeCell ref="B1:C1"/>
    <mergeCell ref="O1:Q1"/>
    <mergeCell ref="B13:G13"/>
    <mergeCell ref="H7:H10"/>
    <mergeCell ref="I7:I10"/>
    <mergeCell ref="J7:J10"/>
    <mergeCell ref="K7:K10"/>
    <mergeCell ref="L7:L10"/>
  </mergeCells>
  <conditionalFormatting sqref="B7:B11">
    <cfRule type="containsBlanks" dxfId="10" priority="51">
      <formula>LEN(TRIM(B7))=0</formula>
    </cfRule>
  </conditionalFormatting>
  <conditionalFormatting sqref="B7:B11">
    <cfRule type="cellIs" dxfId="9" priority="46" operator="greaterThanOrEqual">
      <formula>1</formula>
    </cfRule>
  </conditionalFormatting>
  <conditionalFormatting sqref="Q7:Q11">
    <cfRule type="cellIs" dxfId="8" priority="42" operator="equal">
      <formula>"NEVYHOVUJE"</formula>
    </cfRule>
    <cfRule type="cellIs" dxfId="7" priority="43" operator="equal">
      <formula>"VYHOVUJE"</formula>
    </cfRule>
  </conditionalFormatting>
  <conditionalFormatting sqref="G7:G11 O7:O11">
    <cfRule type="notContainsBlanks" dxfId="6" priority="16">
      <formula>LEN(TRIM(G7))&gt;0</formula>
    </cfRule>
    <cfRule type="containsBlanks" dxfId="5" priority="17">
      <formula>LEN(TRIM(G7))=0</formula>
    </cfRule>
  </conditionalFormatting>
  <conditionalFormatting sqref="G7:G11 O7:O11">
    <cfRule type="notContainsBlanks" dxfId="4" priority="15">
      <formula>LEN(TRIM(G7))&gt;0</formula>
    </cfRule>
  </conditionalFormatting>
  <conditionalFormatting sqref="G7:G11">
    <cfRule type="notContainsBlanks" dxfId="3" priority="14">
      <formula>LEN(TRIM(G7))&gt;0</formula>
    </cfRule>
    <cfRule type="containsBlanks" dxfId="2" priority="18">
      <formula>LEN(TRIM(G7))=0</formula>
    </cfRule>
  </conditionalFormatting>
  <conditionalFormatting sqref="D7:D10">
    <cfRule type="containsBlanks" dxfId="1" priority="2">
      <formula>LEN(TRIM(D7))=0</formula>
    </cfRule>
  </conditionalFormatting>
  <conditionalFormatting sqref="D11">
    <cfRule type="containsBlanks" dxfId="0" priority="1">
      <formula>LEN(TRIM(D11))=0</formula>
    </cfRule>
  </conditionalFormatting>
  <dataValidations count="1">
    <dataValidation type="list" allowBlank="1" showInputMessage="1" showErrorMessage="1" sqref="I11">
      <formula1>"ANO,NE"</formula1>
    </dataValidation>
  </dataValidations>
  <pageMargins left="0.17" right="0.17" top="0.44" bottom="0.78740157480314965" header="0.2" footer="0.31496062992125984"/>
  <pageSetup paperSize="9" scale="34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u7uxhJxhzaRDkOfjm+5Ky0bUv66OVYqiIl6xQBmaoY0=</DigestValue>
    </Reference>
    <Reference Type="http://www.w3.org/2000/09/xmldsig#Object" URI="#idOfficeObject">
      <DigestMethod Algorithm="http://www.w3.org/2001/04/xmlenc#sha256"/>
      <DigestValue>wL39j1VX/MLDHXjjCQfN0QBZtf9bKRNU7FryK5g8TYI=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J3EsClV7ZGAtHyBpantu/OLCqgdrcgxdbg8a3fhlxrk=</DigestValue>
    </Reference>
  </SignedInfo>
  <SignatureValue>X71otDYzmWW7r7Wtwz04Qo6ZhY1mstEtkHRPfOlUkX0UEMhvrVNpUKWa1uDAgqLqbHwAllW2eqSl
HI2pgxWeA6zkwDMkkhuQ6dc+7RU8O+SkL1TMeyvFSIUYe8CjathS0QjbqZbj9OEfdQVSbbuZB5Bw
v+XI1CfZbm5n+wwnV0yLjaia9KVD8lCB6XU0ZFqcP20uiHNrpnH8M1ckJJA/kFm8i9FEs+0GDEzT
Ta78EbH/KVFiAE/VQu9nhDubwl2QZfSsvImFWglqp1aSrK6e8T09eAGzLnd070ywvIyO3TQ1oCHC
Lh9wGLfWDw75TX5z8GhIpQMoObp0tmW96PxB2Q==</SignatureValue>
  <KeyInfo>
    <X509Data>
      <X509Certificate>MIIHsTCCBpmgAwIBAgIDTsJ8MA0GCSqGSIb3DQEBCwUAMF8xCzAJBgNVBAYTAkNaMSwwKgYDVQQKDCPEjGVza8OhIHBvxaF0YSwgcy5wLiBbScSMIDQ3MTE0OTgzXTEiMCAGA1UEAxMZUG9zdFNpZ251bSBRdWFsaWZpZWQgQ0EgMzAeFw0xOTA3MjkwNDA3MjJaFw0yMDA4MTcwNDA3MjJ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5uZValaPEMATvSND2NIZH165CGhOqXNJddfs27mzwZu6/qmIjnFCjw6sKcqZVX6Kl6wWLRx4QhC5dEntUeSeekMxLaIIpPK/MXzYyz6nQ9DTucakR+JPnpMXn8xVseaiUr+cARYKAvm5ercluEzEIzqSb3EnC8R+lpg2N04w048EdjCv6diJ5MwONKB4O2MJcEAHHSj4w+TIKIa+sMeNroxbErlr1XfqrE4LkIGN1s52h/Ldv//uO4tzNu7qFwObQe/s7+7//xwjkgta2L6kEI2C8QGKZWS1k+qwHitRnu9tuPRI3CbKfpAzhRWKNkoP0EYqONzBDH7OzcGRieCWpQ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zLmNydDA8BggrBgEFBQcwAoYwaHR0cDovL3d3dzIucG9zdHNpZ251bS5jei9jcnQvcHNxdWFsaWZpZWRjYTMuY3J0MDsGCCsGAQUFBzAChi9odHRwOi8vcG9zdHNpZ251bS50dGMuY3ovY3J0L3BzcXVhbGlmaWVkY2EzLmNydDAwBggrBgEFBQcwAYYkaHR0cDovL29jc3AucG9zdHNpZ251bS5jei9PQ1NQL1FDQTMvMA4GA1UdDwEB/wQEAwIF4DAfBgNVHSMEGDAWgBTy+MwqV2HaKxczWeWCLewGHIpPSjCBsQYDVR0fBIGpMIGmMDWgM6Axhi9odHRwOi8vd3d3LnBvc3RzaWdudW0uY3ovY3JsL3BzcXVhbGlmaWVkY2EzLmNybDA2oDSgMoYwaHR0cDovL3d3dzIucG9zdHNpZ251bS5jei9jcmwvcHNxdWFsaWZpZWRjYTMuY3JsMDWgM6Axhi9odHRwOi8vcG9zdHNpZ251bS50dGMuY3ovY3JsL3BzcXVhbGlmaWVkY2EzLmNybDAdBgNVHQ4EFgQUxl62lld/VhnVVZ66KRuEJyJxSC0wDQYJKoZIhvcNAQELBQADggEBABmsD88TWBwh7HIoopIlomXVhoI7f2brV/bXpewLhLcC/yLxLA/mh+YXIAFCcSSGgbwjTGlcosc+lE7xwIhXH74eXeukREXXBqIGocVgrZAegY/gsaWfhG7e5VFvkNrBy0lv90o2hTzC9gKEqnkrkDO9kA+7EAuPNzKWdmxGOv1hS8gY44h53MHK11AtZomZBlmzEGV5yjF2vnfO48ichPMfxL1VmKsBRCX2lwLHndvdAfbq99du1WDhcE0qATs6XO76k1xFF8YhqW3XkTergetK68v0m55jWuhO6lTYbA3NE4meIrz4fPMW4U+PjhaFJEyXSO9rnCfN7gCCp1hYywk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orZiDvObl0stkbc8oJR5nJhgTfha2qLAoWcEXXL6Kus=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qaHVdcGHs11fVpqk5pfiNq+0HK7nHxDrfN7KV4bx2Go=</DigestValue>
      </Reference>
      <Reference URI="/xl/sharedStrings.xml?ContentType=application/vnd.openxmlformats-officedocument.spreadsheetml.sharedStrings+xml">
        <DigestMethod Algorithm="http://www.w3.org/2001/04/xmlenc#sha256"/>
        <DigestValue>Zg1SxNaKXE3yiGAvvKWocBCy6ir7fYKU19cNA3kyLW4=</DigestValue>
      </Reference>
      <Reference URI="/xl/styles.xml?ContentType=application/vnd.openxmlformats-officedocument.spreadsheetml.styles+xml">
        <DigestMethod Algorithm="http://www.w3.org/2001/04/xmlenc#sha256"/>
        <DigestValue>ntYX+fIISli7zfoNr9lCeuD191m83t+Z1RylJCVx3Ww=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fV/zI900w07DAS0N4kVz9Ed3/YAbgsATDkLiTRm+rxA=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2hTc2sk29dZSlwEabE6sX4vkDjGC4K72fgAMO6NaMeM=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2019-08-22T07:19:26Z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16.0.11901/19</OfficeVersion>
          <ApplicationVersion>16.0.11901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2019-08-22T07:19:26Z</xd:SigningTime>
          <xd:SigningCertificate>
            <xd:Cert>
              <xd:CertDigest>
                <DigestMethod Algorithm="http://www.w3.org/2001/04/xmlenc#sha256"/>
                <DigestValue>StmvMbxEfsFsamGtd4bzUy8W0e7bNRl+8SIfmOLTSCw=</DigestValue>
              </xd:CertDigest>
              <xd:IssuerSerial>
                <X509IssuerName>CN=PostSignum Qualified CA 3, O="Česká pošta, s.p. [IČ 47114983]", C=CZ</X509IssuerName>
                <X509SerialNumber>5161596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YDCCBUigAwIBAgICAKQwDQYJKoZIhvcNAQELBQAwWzELMAkGA1UEBhMCQ1oxLDAqBgNVBAoMI8SMZXNrw6EgcG/FoXRhLCBzLnAuIFtJxIwgNDcxMTQ5ODNdMR4wHAYDVQQDExVQb3N0U2lnbnVtIFJvb3QgUUNBIDIwHhcNMTQwMzI2MDgwMTMyWhcNMjQwMzI2MDcwMDM2WjBfMQswCQYDVQQGEwJDWjEsMCoGA1UECgwjxIxlc2vDoSBwb8WhdGEsIHMucC4gW0nEjCA0NzExNDk4M10xIjAgBgNVBAMTGVBvc3RTaWdudW0gUXVhbGlmaWVkIENBIDMwggEiMA0GCSqGSIb3DQEBAQUAA4IBDwAwggEKAoIBAQCXOu7d2frODVCZuo7IEWxoF5f1KE9aelb8FUyoZCL6iyvBe7YaL1pH4FJ5DPFbf3mz6rLnSiDY/YSpipstdNUHM2BZkhiEulb7ltvMC+v4gf+H9ApVkmNspEWcO8+Thj4bm0anXJ8oFKRCkPQYAPQQyRq0erqlXTkXS4NePI0TU4mvtaokZCqBBqzP6GnXOvZAzxo/KkK7nvgEwibZEXnrI3ZN20dzmvT/m+igHsPfBuTJsRXO1ytqxD+xz8L9eoAXyOWbQTLJI9FXE3utZ9fr0mhEUc0xcaQfVwdGahJ6/ex1asZH7XFD2VyHaTSqXomDiyo71Zp0EnGjdLACkUtdAgMBAAGjggMoMIIDJDCB8QYDVR0gBIHpMIHmMIHjBgRVHSAAMIHaMIHXBggrBgEFBQcCAjCByhqBx1RlbnRvIGt2YWxpZmlrb3Zhbnkgc3lzdGVtb3Z5IGNlcnRpZmlrYXQgYnlsIHZ5ZGFuIHBvZGxlIHpha29uYSAyMjcvMjAwMFNiLiBhIG5hdmF6bnljaCBwcmVkcGlzdS9UaGlzIHF1YWxpZmllZCBzeXN0ZW0gY2VydGlmaWNhdGUgd2FzIGlzc3VlZCBhY2NvcmRpbmcgdG8gTGF3IE5vIDIyNy8yMDAwQ29sbC4gYW5kIHJlbGF0ZWQgcmVndWxhdGlvbnMwEgYDVR0TAQH/BAgwBgEB/wIBADCBvAYIKwYBBQUHAQEEga8wgawwNwYIKwYBBQUHMAKGK2h0dHA6Ly93d3cucG9zdHNpZ251bS5jei9jcnQvcHNyb290cWNhMi5jcnQwOAYIKwYBBQUHMAKGLGh0dHA6Ly93d3cyLnBvc3RzaWdudW0uY3ovY3J0L3Bzcm9vdHFjYTIuY3J0MDcGCCsGAQUFBzAChitodHRwOi8vcG9zdHNpZ251bS50dGMuY3ovY3J0L3Bzcm9vdHFjYTIuY3J0MA4GA1UdDwEB/wQEAwIBBjCBgwYDVR0jBHwweoAUFSmMxUVpq7izw+r+S7gx2Nzw53ahX6RdMFsxCzAJBgNVBAYTAkNaMSwwKgYDVQQKDCPEjGVza8OhIHBvxaF0YSwgcy5wLiBbScSMIDQ3MTE0OTgzXTEeMBwGA1UEAxMVUG9zdFNpZ251bSBSb290IFFDQSAyggFkMIGlBgNVHR8EgZ0wgZowMaAvoC2GK2h0dHA6Ly93d3cucG9zdHNpZ251bS5jei9jcmwvcHNyb290cWNhMi5jcmwwMqAwoC6GLGh0dHA6Ly93d3cyLnBvc3RzaWdudW0uY3ovY3JsL3Bzcm9vdHFjYTIuY3JsMDGgL6AthitodHRwOi8vcG9zdHNpZ251bS50dGMuY3ovY3JsL3Bzcm9vdHFjYTIuY3JsMB0GA1UdDgQWBBTy+MwqV2HaKxczWeWCLewGHIpPSjANBgkqhkiG9w0BAQsFAAOCAQEAVHG9oYU7dATQI/yVgwhboNVX9Iat8Ji6PvVnoM6TQ8WjUQ5nErZG1fV5QQgN7slMBWnXKNjUSxMDpfhtN2RbJHniaw/+vDqKtlmoKAnmIRzRaIqBLwGZs6RGHFrMPiol3La55fBoa4JPliRTFw5xVOK5FdJh/5Pbfg+XNZ0RzO0/tk/oKRXfgRNb9ZBL2pe8sr9g9QywpsGKt2gP9t0q/+dhKAGc0+eimChM8Bmq4WNUxK4qdo4ARH6344uIVlIu+9Gq3H54noyZd/OhRTnuoXuQOdx9DooTp6SPpPfZXj/djsseT22QVpYBP7v8AVK/paqphINL2XmQdiw65KhDYA==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lastPrinted>2019-08-09T11:50:04Z</cp:lastPrinted>
  <dcterms:created xsi:type="dcterms:W3CDTF">2014-03-05T12:43:32Z</dcterms:created>
  <dcterms:modified xsi:type="dcterms:W3CDTF">2019-08-21T13:58:39Z</dcterms:modified>
</cp:coreProperties>
</file>