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420" windowWidth="10512" windowHeight="4380" activeTab="0"/>
  </bookViews>
  <sheets>
    <sheet name="Plzeň - město" sheetId="1" r:id="rId1"/>
    <sheet name="Hrad Nečtiny" sheetId="2" r:id="rId2"/>
    <sheet name="Zbytky z kuchyní, lapoly" sheetId="3" r:id="rId3"/>
  </sheets>
  <definedNames/>
  <calcPr calcId="145621"/>
</workbook>
</file>

<file path=xl/sharedStrings.xml><?xml version="1.0" encoding="utf-8"?>
<sst xmlns="http://schemas.openxmlformats.org/spreadsheetml/2006/main" count="214" uniqueCount="86">
  <si>
    <t>Sedláčkova 31</t>
  </si>
  <si>
    <t>Univerzitní 12</t>
  </si>
  <si>
    <t>Borská 53</t>
  </si>
  <si>
    <t>Máchova 20</t>
  </si>
  <si>
    <t>Baarova 36</t>
  </si>
  <si>
    <t>Kollárova 19</t>
  </si>
  <si>
    <t>Klatovská 51</t>
  </si>
  <si>
    <t>Klatovská 200</t>
  </si>
  <si>
    <t>Sedláčkova 38</t>
  </si>
  <si>
    <t>Univerzitní 8</t>
  </si>
  <si>
    <t>Univerzitní 14</t>
  </si>
  <si>
    <t>Univerzitní 20</t>
  </si>
  <si>
    <t>Univerzitní 26</t>
  </si>
  <si>
    <t>Univerzitní 28</t>
  </si>
  <si>
    <t>Veleslavínova 42</t>
  </si>
  <si>
    <t>Velikost nádoby</t>
  </si>
  <si>
    <t>Hrad Nečtiny</t>
  </si>
  <si>
    <t>M 1 - Kollárova 19</t>
  </si>
  <si>
    <t>měsíčně</t>
  </si>
  <si>
    <t>1 x za 2 měsíce</t>
  </si>
  <si>
    <t>M 4 - Univerzitní 12</t>
  </si>
  <si>
    <t>tukové lapoly</t>
  </si>
  <si>
    <t>1 x za rok</t>
  </si>
  <si>
    <t>lapol u kuchyně</t>
  </si>
  <si>
    <t>Stanoviště nádoby</t>
  </si>
  <si>
    <t>Počet nádob</t>
  </si>
  <si>
    <t>Druh odpadu</t>
  </si>
  <si>
    <t xml:space="preserve">Četnost vývozu/rok </t>
  </si>
  <si>
    <t>Četnost vývozu</t>
  </si>
  <si>
    <t>Hrad Nečtiny (1.5. - 31.10.)</t>
  </si>
  <si>
    <t>tuky, oleje</t>
  </si>
  <si>
    <t>Technická 8</t>
  </si>
  <si>
    <t>Cena za 1 ks nádoby v Kč bez DPH</t>
  </si>
  <si>
    <t>Cena za požadovaný počet nádob v Kč bez DPH</t>
  </si>
  <si>
    <t>Cena za svoz/rok v Kč bez DPH</t>
  </si>
  <si>
    <t>Celková cena za 24 měsíců v Kč bez DPH</t>
  </si>
  <si>
    <t>Cena za rok v Kč bez DPH</t>
  </si>
  <si>
    <t>Celková cena za vývoz nádob/rok v Kč bez DPH</t>
  </si>
  <si>
    <t>1 x týdně</t>
  </si>
  <si>
    <t>Cena za požadovanou četnost vývozu v Kč bez DPH</t>
  </si>
  <si>
    <t>1 x měsíčně</t>
  </si>
  <si>
    <t>denně *</t>
  </si>
  <si>
    <t>Univerzitní</t>
  </si>
  <si>
    <t>za Univerzitní 20</t>
  </si>
  <si>
    <t>Technická</t>
  </si>
  <si>
    <t>Kollárova</t>
  </si>
  <si>
    <t>Borská</t>
  </si>
  <si>
    <t>Baarova</t>
  </si>
  <si>
    <t>Máchova</t>
  </si>
  <si>
    <t>Máchova 14 + 16</t>
  </si>
  <si>
    <t>Bolevecká</t>
  </si>
  <si>
    <t>Bolevecká 30</t>
  </si>
  <si>
    <t>Chodské náměstí</t>
  </si>
  <si>
    <t>Chodské náměstí 1</t>
  </si>
  <si>
    <t>Jungmannova</t>
  </si>
  <si>
    <t>Jungmanova 1,3</t>
  </si>
  <si>
    <t>Veleslavínova</t>
  </si>
  <si>
    <t>Sedláčkova</t>
  </si>
  <si>
    <t>Sedláčkova 15</t>
  </si>
  <si>
    <t>Sady Pětatřicátníků</t>
  </si>
  <si>
    <t>Sady Pětatřicátníků 14</t>
  </si>
  <si>
    <t>Riegrova</t>
  </si>
  <si>
    <t>Husova 11</t>
  </si>
  <si>
    <t>Univerzitní 22 (vchod naproti jídelně)</t>
  </si>
  <si>
    <t>Univerzitní 22 (za budovou)</t>
  </si>
  <si>
    <t>Univerzitní 22 (hlavní vchod)</t>
  </si>
  <si>
    <t>Univerzitní 22 (RTI)</t>
  </si>
  <si>
    <t>Univerzitní 22 (RTI za budovou)</t>
  </si>
  <si>
    <t>Nečtiny</t>
  </si>
  <si>
    <t>* pracovní den</t>
  </si>
  <si>
    <t>1 x týdně**</t>
  </si>
  <si>
    <r>
      <t>bio</t>
    </r>
    <r>
      <rPr>
        <sz val="11"/>
        <rFont val="Garamond"/>
        <family val="1"/>
      </rPr>
      <t>**</t>
    </r>
  </si>
  <si>
    <t>bio*</t>
  </si>
  <si>
    <t>* svoz bude realizován  1x v listopadu, 1x v dubnu</t>
  </si>
  <si>
    <r>
      <t>Hrad Nečtiny (1.11. - 30.4.)</t>
    </r>
    <r>
      <rPr>
        <sz val="11"/>
        <rFont val="Garamond"/>
        <family val="1"/>
      </rPr>
      <t>*</t>
    </r>
    <r>
      <rPr>
        <sz val="11"/>
        <color theme="1"/>
        <rFont val="Garamond"/>
        <family val="1"/>
      </rPr>
      <t xml:space="preserve"> </t>
    </r>
  </si>
  <si>
    <t>Provozovna (číslo, název)</t>
  </si>
  <si>
    <r>
      <rPr>
        <i/>
        <sz val="11"/>
        <rFont val="Garamond"/>
        <family val="1"/>
      </rPr>
      <t xml:space="preserve">** </t>
    </r>
    <r>
      <rPr>
        <i/>
        <sz val="11"/>
        <color theme="1"/>
        <rFont val="Garamond"/>
        <family val="1"/>
      </rPr>
      <t>1. 5 - 31. 10</t>
    </r>
  </si>
  <si>
    <t>1100 l</t>
  </si>
  <si>
    <t>5000 l</t>
  </si>
  <si>
    <t>240 l</t>
  </si>
  <si>
    <t>Plzeň - město</t>
  </si>
  <si>
    <t>Zbytky z kuchyní, lapoly</t>
  </si>
  <si>
    <t>Cena za 24 měsíců v Kč bez DPH</t>
  </si>
  <si>
    <t>Celková cena za svoz komunálního                     a separovaného odpadu za 24 měsíců v Kč bez DPH</t>
  </si>
  <si>
    <t>Stanoviště</t>
  </si>
  <si>
    <t>Cena za 1 ks nádoby      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</si>
</sst>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Garamond"/>
      <family val="1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sz val="11"/>
      <name val="Garamond"/>
      <family val="1"/>
    </font>
    <font>
      <sz val="11"/>
      <color rgb="FFFF0000"/>
      <name val="Garamond"/>
      <family val="1"/>
    </font>
    <font>
      <b/>
      <sz val="12"/>
      <color theme="1"/>
      <name val="Garamond"/>
      <family val="1"/>
    </font>
    <font>
      <i/>
      <sz val="11"/>
      <color theme="1"/>
      <name val="Garamond"/>
      <family val="1"/>
    </font>
    <font>
      <i/>
      <sz val="11"/>
      <name val="Garamond"/>
      <family val="1"/>
    </font>
  </fonts>
  <fills count="6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1"/>
        <bgColor indexed="64"/>
      </patternFill>
    </fill>
    <fill>
      <patternFill patternType="solid">
        <fgColor theme="5" tint="0.5999900102615356"/>
        <bgColor indexed="64"/>
      </patternFill>
    </fill>
  </fills>
  <borders count="6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thin"/>
      <bottom style="medium"/>
    </border>
    <border>
      <left style="thick"/>
      <right style="thin"/>
      <top style="thick"/>
      <bottom style="thick"/>
    </border>
    <border>
      <left style="thin"/>
      <right/>
      <top style="thick"/>
      <bottom style="thick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/>
    <xf numFmtId="0" fontId="4" fillId="0" borderId="0" xfId="0" applyFont="1" applyAlignment="1" applyProtection="1">
      <alignment horizontal="center"/>
      <protection/>
    </xf>
    <xf numFmtId="0" fontId="4" fillId="0" borderId="0" xfId="0" applyFont="1" applyProtection="1"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/>
    </xf>
    <xf numFmtId="4" fontId="3" fillId="0" borderId="12" xfId="0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4" fontId="4" fillId="0" borderId="5" xfId="0" applyNumberFormat="1" applyFont="1" applyBorder="1" applyAlignment="1" applyProtection="1">
      <alignment horizontal="center"/>
      <protection/>
    </xf>
    <xf numFmtId="4" fontId="4" fillId="0" borderId="4" xfId="0" applyNumberFormat="1" applyFont="1" applyBorder="1" applyAlignment="1" applyProtection="1">
      <alignment horizontal="right"/>
      <protection/>
    </xf>
    <xf numFmtId="4" fontId="3" fillId="0" borderId="14" xfId="0" applyNumberFormat="1" applyFont="1" applyBorder="1" applyAlignment="1" applyProtection="1">
      <alignment horizontal="right" vertic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6" xfId="0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center"/>
      <protection/>
    </xf>
    <xf numFmtId="4" fontId="4" fillId="0" borderId="6" xfId="0" applyNumberFormat="1" applyFont="1" applyBorder="1" applyAlignment="1" applyProtection="1">
      <alignment horizontal="right"/>
      <protection/>
    </xf>
    <xf numFmtId="4" fontId="3" fillId="0" borderId="16" xfId="0" applyNumberFormat="1" applyFont="1" applyBorder="1" applyAlignment="1" applyProtection="1">
      <alignment horizontal="right" vertical="center"/>
      <protection/>
    </xf>
    <xf numFmtId="4" fontId="4" fillId="0" borderId="5" xfId="0" applyNumberFormat="1" applyFont="1" applyBorder="1" applyAlignment="1" applyProtection="1">
      <alignment horizontal="right"/>
      <protection/>
    </xf>
    <xf numFmtId="4" fontId="3" fillId="0" borderId="17" xfId="0" applyNumberFormat="1" applyFont="1" applyBorder="1" applyAlignment="1" applyProtection="1">
      <alignment horizontal="right" vertic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center"/>
      <protection/>
    </xf>
    <xf numFmtId="4" fontId="4" fillId="0" borderId="19" xfId="0" applyNumberFormat="1" applyFont="1" applyBorder="1" applyAlignment="1" applyProtection="1">
      <alignment horizontal="right"/>
      <protection/>
    </xf>
    <xf numFmtId="4" fontId="3" fillId="0" borderId="20" xfId="0" applyNumberFormat="1" applyFont="1" applyBorder="1" applyAlignment="1" applyProtection="1">
      <alignment horizontal="right" vertical="center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5" fillId="3" borderId="21" xfId="0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4" fontId="5" fillId="3" borderId="22" xfId="0" applyNumberFormat="1" applyFont="1" applyFill="1" applyBorder="1" applyAlignment="1" applyProtection="1">
      <alignment horizontal="center"/>
      <protection/>
    </xf>
    <xf numFmtId="4" fontId="5" fillId="3" borderId="22" xfId="0" applyNumberFormat="1" applyFont="1" applyFill="1" applyBorder="1" applyAlignment="1" applyProtection="1">
      <alignment horizontal="right"/>
      <protection/>
    </xf>
    <xf numFmtId="4" fontId="3" fillId="3" borderId="23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/>
      <protection/>
    </xf>
    <xf numFmtId="4" fontId="4" fillId="0" borderId="11" xfId="0" applyNumberFormat="1" applyFont="1" applyFill="1" applyBorder="1" applyAlignment="1" applyProtection="1">
      <alignment horizontal="center"/>
      <protection/>
    </xf>
    <xf numFmtId="0" fontId="6" fillId="0" borderId="0" xfId="0" applyFont="1" applyProtection="1">
      <protection/>
    </xf>
    <xf numFmtId="0" fontId="4" fillId="0" borderId="5" xfId="0" applyFont="1" applyFill="1" applyBorder="1" applyAlignment="1" applyProtection="1">
      <alignment horizontal="center"/>
      <protection/>
    </xf>
    <xf numFmtId="4" fontId="4" fillId="0" borderId="5" xfId="0" applyNumberFormat="1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4" fontId="4" fillId="0" borderId="19" xfId="0" applyNumberFormat="1" applyFont="1" applyFill="1" applyBorder="1" applyAlignment="1" applyProtection="1">
      <alignment horizontal="center"/>
      <protection/>
    </xf>
    <xf numFmtId="0" fontId="4" fillId="0" borderId="6" xfId="0" applyFont="1" applyFill="1" applyBorder="1" applyAlignment="1" applyProtection="1">
      <alignment horizontal="center"/>
      <protection/>
    </xf>
    <xf numFmtId="4" fontId="4" fillId="0" borderId="6" xfId="0" applyNumberFormat="1" applyFont="1" applyFill="1" applyBorder="1" applyAlignment="1" applyProtection="1">
      <alignment horizontal="center"/>
      <protection/>
    </xf>
    <xf numFmtId="0" fontId="5" fillId="0" borderId="1" xfId="0" applyFont="1" applyBorder="1" applyAlignment="1" applyProtection="1">
      <alignment horizont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Alignment="1" applyProtection="1">
      <alignment horizontal="right" vertical="center"/>
      <protection/>
    </xf>
    <xf numFmtId="4" fontId="3" fillId="0" borderId="23" xfId="0" applyNumberFormat="1" applyFont="1" applyBorder="1" applyProtection="1">
      <protection/>
    </xf>
    <xf numFmtId="4" fontId="3" fillId="2" borderId="24" xfId="0" applyNumberFormat="1" applyFont="1" applyFill="1" applyBorder="1" applyProtection="1"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25" xfId="0" applyFont="1" applyBorder="1" applyAlignment="1" applyProtection="1">
      <alignment horizontal="center"/>
      <protection/>
    </xf>
    <xf numFmtId="4" fontId="5" fillId="3" borderId="12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center"/>
      <protection/>
    </xf>
    <xf numFmtId="4" fontId="5" fillId="3" borderId="17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4" fontId="5" fillId="3" borderId="16" xfId="0" applyNumberFormat="1" applyFont="1" applyFill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4" fontId="5" fillId="3" borderId="24" xfId="0" applyNumberFormat="1" applyFont="1" applyFill="1" applyBorder="1" applyAlignment="1" applyProtection="1">
      <alignment horizontal="center" vertical="center"/>
      <protection/>
    </xf>
    <xf numFmtId="4" fontId="7" fillId="0" borderId="1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7" fillId="2" borderId="1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Protection="1">
      <protection/>
    </xf>
    <xf numFmtId="4" fontId="4" fillId="4" borderId="14" xfId="0" applyNumberFormat="1" applyFont="1" applyFill="1" applyBorder="1" applyAlignment="1" applyProtection="1">
      <alignment horizontal="center" vertical="center"/>
      <protection locked="0"/>
    </xf>
    <xf numFmtId="4" fontId="4" fillId="4" borderId="17" xfId="0" applyNumberFormat="1" applyFont="1" applyFill="1" applyBorder="1" applyAlignment="1" applyProtection="1">
      <alignment horizontal="center" vertical="center"/>
      <protection locked="0"/>
    </xf>
    <xf numFmtId="4" fontId="4" fillId="4" borderId="16" xfId="0" applyNumberFormat="1" applyFont="1" applyFill="1" applyBorder="1" applyAlignment="1" applyProtection="1">
      <alignment horizontal="center" vertical="center"/>
      <protection locked="0"/>
    </xf>
    <xf numFmtId="4" fontId="4" fillId="4" borderId="11" xfId="0" applyNumberFormat="1" applyFont="1" applyFill="1" applyBorder="1" applyAlignment="1" applyProtection="1">
      <alignment horizontal="center" vertical="center"/>
      <protection locked="0"/>
    </xf>
    <xf numFmtId="4" fontId="4" fillId="4" borderId="5" xfId="0" applyNumberFormat="1" applyFont="1" applyFill="1" applyBorder="1" applyAlignment="1" applyProtection="1">
      <alignment horizontal="center" vertical="center"/>
      <protection locked="0"/>
    </xf>
    <xf numFmtId="4" fontId="5" fillId="4" borderId="6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3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center" vertical="center"/>
      <protection/>
    </xf>
    <xf numFmtId="3" fontId="4" fillId="0" borderId="5" xfId="0" applyNumberFormat="1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wrapText="1"/>
      <protection/>
    </xf>
    <xf numFmtId="4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/>
      <protection/>
    </xf>
    <xf numFmtId="3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31" xfId="0" applyFont="1" applyFill="1" applyBorder="1" applyAlignment="1" applyProtection="1">
      <alignment horizontal="center" vertical="center"/>
      <protection/>
    </xf>
    <xf numFmtId="0" fontId="4" fillId="0" borderId="32" xfId="0" applyFont="1" applyFill="1" applyBorder="1" applyAlignment="1" applyProtection="1">
      <alignment horizontal="center" vertical="center"/>
      <protection/>
    </xf>
    <xf numFmtId="4" fontId="4" fillId="0" borderId="31" xfId="0" applyNumberFormat="1" applyFont="1" applyFill="1" applyBorder="1" applyAlignment="1" applyProtection="1">
      <alignment horizontal="center"/>
      <protection/>
    </xf>
    <xf numFmtId="4" fontId="4" fillId="0" borderId="24" xfId="0" applyNumberFormat="1" applyFont="1" applyFill="1" applyBorder="1" applyAlignment="1" applyProtection="1">
      <alignment horizontal="center" vertical="center"/>
      <protection/>
    </xf>
    <xf numFmtId="4" fontId="7" fillId="0" borderId="7" xfId="0" applyNumberFormat="1" applyFont="1" applyBorder="1" applyAlignment="1" applyProtection="1">
      <alignment horizontal="center" vertical="center"/>
      <protection/>
    </xf>
    <xf numFmtId="4" fontId="7" fillId="2" borderId="7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Protection="1">
      <protection/>
    </xf>
    <xf numFmtId="0" fontId="9" fillId="0" borderId="0" xfId="0" applyFont="1" applyFill="1" applyProtection="1"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/>
      <protection/>
    </xf>
    <xf numFmtId="4" fontId="4" fillId="4" borderId="10" xfId="0" applyNumberFormat="1" applyFont="1" applyFill="1" applyBorder="1" applyAlignment="1" applyProtection="1">
      <alignment horizontal="center" vertical="center"/>
      <protection locked="0"/>
    </xf>
    <xf numFmtId="4" fontId="4" fillId="4" borderId="13" xfId="0" applyNumberFormat="1" applyFont="1" applyFill="1" applyBorder="1" applyAlignment="1" applyProtection="1">
      <alignment horizontal="center" vertical="center"/>
      <protection locked="0"/>
    </xf>
    <xf numFmtId="4" fontId="4" fillId="4" borderId="15" xfId="0" applyNumberFormat="1" applyFont="1" applyFill="1" applyBorder="1" applyAlignment="1" applyProtection="1">
      <alignment horizontal="center" vertical="center"/>
      <protection locked="0"/>
    </xf>
    <xf numFmtId="4" fontId="4" fillId="4" borderId="28" xfId="0" applyNumberFormat="1" applyFont="1" applyFill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/>
    </xf>
    <xf numFmtId="0" fontId="7" fillId="0" borderId="2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0" fontId="7" fillId="2" borderId="33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7" fillId="2" borderId="34" xfId="0" applyFont="1" applyFill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6" xfId="0" applyFont="1" applyBorder="1" applyAlignment="1" applyProtection="1">
      <alignment horizontal="center" vertical="center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38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38" xfId="0" applyFont="1" applyBorder="1" applyAlignment="1" applyProtection="1">
      <alignment horizontal="center" vertical="center"/>
      <protection/>
    </xf>
    <xf numFmtId="0" fontId="4" fillId="0" borderId="3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43" xfId="0" applyFont="1" applyBorder="1" applyAlignment="1" applyProtection="1">
      <alignment horizontal="center" vertical="center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42" xfId="0" applyFont="1" applyBorder="1" applyAlignment="1" applyProtection="1">
      <alignment horizontal="center" vertical="center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47" xfId="0" applyFont="1" applyBorder="1" applyAlignment="1" applyProtection="1">
      <alignment horizontal="center" vertical="center"/>
      <protection/>
    </xf>
    <xf numFmtId="0" fontId="4" fillId="0" borderId="48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50" xfId="0" applyFont="1" applyBorder="1" applyAlignment="1" applyProtection="1">
      <alignment horizontal="center" vertical="center"/>
      <protection/>
    </xf>
    <xf numFmtId="0" fontId="4" fillId="0" borderId="51" xfId="0" applyFont="1" applyBorder="1" applyAlignment="1" applyProtection="1">
      <alignment horizontal="center" vertical="center"/>
      <protection/>
    </xf>
    <xf numFmtId="0" fontId="4" fillId="0" borderId="52" xfId="0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/>
    </xf>
    <xf numFmtId="0" fontId="4" fillId="0" borderId="28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7" xfId="0" applyFont="1" applyFill="1" applyBorder="1" applyAlignment="1" applyProtection="1">
      <alignment horizontal="center" vertical="center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/>
    </xf>
    <xf numFmtId="0" fontId="4" fillId="0" borderId="55" xfId="0" applyFont="1" applyBorder="1" applyAlignment="1" applyProtection="1">
      <alignment horizontal="center" vertical="center"/>
      <protection/>
    </xf>
    <xf numFmtId="0" fontId="4" fillId="0" borderId="56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3" fillId="2" borderId="10" xfId="0" applyFont="1" applyFill="1" applyBorder="1" applyAlignment="1" applyProtection="1">
      <alignment horizontal="left" vertical="center"/>
      <protection/>
    </xf>
    <xf numFmtId="0" fontId="3" fillId="2" borderId="12" xfId="0" applyFont="1" applyFill="1" applyBorder="1" applyAlignment="1" applyProtection="1">
      <alignment horizontal="left" vertical="center"/>
      <protection/>
    </xf>
    <xf numFmtId="0" fontId="3" fillId="2" borderId="13" xfId="0" applyFont="1" applyFill="1" applyBorder="1" applyAlignment="1" applyProtection="1">
      <alignment horizontal="left" vertical="center"/>
      <protection/>
    </xf>
    <xf numFmtId="0" fontId="3" fillId="2" borderId="17" xfId="0" applyFont="1" applyFill="1" applyBorder="1" applyAlignment="1" applyProtection="1">
      <alignment horizontal="left" vertical="center"/>
      <protection/>
    </xf>
    <xf numFmtId="0" fontId="3" fillId="2" borderId="18" xfId="0" applyFont="1" applyFill="1" applyBorder="1" applyAlignment="1" applyProtection="1">
      <alignment horizontal="left" vertical="center"/>
      <protection/>
    </xf>
    <xf numFmtId="0" fontId="3" fillId="2" borderId="20" xfId="0" applyFont="1" applyFill="1" applyBorder="1" applyAlignment="1" applyProtection="1">
      <alignment horizontal="left" vertical="center"/>
      <protection/>
    </xf>
    <xf numFmtId="0" fontId="3" fillId="2" borderId="49" xfId="0" applyFont="1" applyFill="1" applyBorder="1" applyAlignment="1" applyProtection="1">
      <alignment horizontal="center" vertical="center"/>
      <protection/>
    </xf>
    <xf numFmtId="0" fontId="3" fillId="2" borderId="54" xfId="0" applyFont="1" applyFill="1" applyBorder="1" applyAlignment="1" applyProtection="1">
      <alignment horizontal="center" vertical="center"/>
      <protection/>
    </xf>
    <xf numFmtId="0" fontId="7" fillId="5" borderId="57" xfId="0" applyFont="1" applyFill="1" applyBorder="1" applyAlignment="1" applyProtection="1">
      <alignment horizontal="left" vertical="center" wrapText="1"/>
      <protection/>
    </xf>
    <xf numFmtId="0" fontId="7" fillId="5" borderId="58" xfId="0" applyFont="1" applyFill="1" applyBorder="1" applyAlignment="1" applyProtection="1">
      <alignment horizontal="left" vertical="center" wrapText="1"/>
      <protection/>
    </xf>
    <xf numFmtId="4" fontId="4" fillId="0" borderId="59" xfId="0" applyNumberFormat="1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center" vertical="center"/>
      <protection/>
    </xf>
    <xf numFmtId="4" fontId="4" fillId="0" borderId="60" xfId="0" applyNumberFormat="1" applyFont="1" applyBorder="1" applyAlignment="1" applyProtection="1">
      <alignment horizontal="center" vertical="center"/>
      <protection/>
    </xf>
    <xf numFmtId="4" fontId="4" fillId="0" borderId="17" xfId="0" applyNumberFormat="1" applyFont="1" applyBorder="1" applyAlignment="1" applyProtection="1">
      <alignment horizontal="center" vertical="center"/>
      <protection/>
    </xf>
    <xf numFmtId="4" fontId="4" fillId="0" borderId="61" xfId="0" applyNumberFormat="1" applyFont="1" applyBorder="1" applyAlignment="1" applyProtection="1">
      <alignment horizontal="center" vertical="center"/>
      <protection/>
    </xf>
    <xf numFmtId="4" fontId="4" fillId="0" borderId="20" xfId="0" applyNumberFormat="1" applyFont="1" applyBorder="1" applyAlignment="1" applyProtection="1">
      <alignment horizontal="center" vertical="center"/>
      <protection/>
    </xf>
    <xf numFmtId="4" fontId="7" fillId="5" borderId="62" xfId="0" applyNumberFormat="1" applyFont="1" applyFill="1" applyBorder="1" applyAlignment="1" applyProtection="1">
      <alignment horizontal="center" vertical="center"/>
      <protection/>
    </xf>
    <xf numFmtId="4" fontId="7" fillId="5" borderId="63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textRotation="255"/>
      <protection/>
    </xf>
    <xf numFmtId="0" fontId="4" fillId="0" borderId="64" xfId="0" applyFont="1" applyBorder="1" applyAlignment="1" applyProtection="1">
      <alignment horizontal="center" textRotation="255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3" fillId="2" borderId="52" xfId="0" applyFont="1" applyFill="1" applyBorder="1" applyAlignment="1" applyProtection="1">
      <alignment horizontal="center" vertical="center"/>
      <protection/>
    </xf>
    <xf numFmtId="0" fontId="3" fillId="2" borderId="8" xfId="0" applyFont="1" applyFill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7" fillId="0" borderId="29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4" fillId="0" borderId="31" xfId="0" applyFont="1" applyBorder="1" applyAlignment="1" applyProtection="1">
      <alignment horizontal="center" vertical="center"/>
      <protection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2" borderId="8" xfId="0" applyFont="1" applyFill="1" applyBorder="1" applyAlignment="1" applyProtection="1">
      <alignment horizontal="center" vertical="center" wrapText="1"/>
      <protection/>
    </xf>
    <xf numFmtId="0" fontId="4" fillId="0" borderId="66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29" xfId="0" applyFont="1" applyBorder="1" applyAlignment="1" applyProtection="1">
      <alignment horizontal="center" vertical="center"/>
      <protection/>
    </xf>
    <xf numFmtId="0" fontId="4" fillId="0" borderId="67" xfId="0" applyFont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18"/>
  <sheetViews>
    <sheetView tabSelected="1" zoomScale="110" zoomScaleNormal="110" workbookViewId="0" topLeftCell="A112">
      <selection activeCell="G6" sqref="G6"/>
    </sheetView>
  </sheetViews>
  <sheetFormatPr defaultColWidth="9.140625" defaultRowHeight="15"/>
  <cols>
    <col min="1" max="2" width="20.7109375" style="1" customWidth="1"/>
    <col min="3" max="3" width="21.7109375" style="1" customWidth="1"/>
    <col min="4" max="5" width="10.7109375" style="1" customWidth="1"/>
    <col min="6" max="7" width="11.7109375" style="1" customWidth="1"/>
    <col min="8" max="9" width="14.7109375" style="2" customWidth="1"/>
    <col min="10" max="10" width="20.7109375" style="2" customWidth="1"/>
    <col min="11" max="16384" width="9.140625" style="2" customWidth="1"/>
  </cols>
  <sheetData>
    <row r="1" ht="15" thickBot="1"/>
    <row r="2" spans="1:3" ht="55.05" customHeight="1" thickBot="1">
      <c r="A2" s="3" t="s">
        <v>26</v>
      </c>
      <c r="B2" s="4" t="s">
        <v>15</v>
      </c>
      <c r="C2" s="5" t="s">
        <v>85</v>
      </c>
    </row>
    <row r="3" spans="1:4" ht="16.05" customHeight="1">
      <c r="A3" s="6">
        <v>200301</v>
      </c>
      <c r="B3" s="7" t="s">
        <v>79</v>
      </c>
      <c r="C3" s="81"/>
      <c r="D3" s="8"/>
    </row>
    <row r="4" spans="1:3" ht="16.05" customHeight="1">
      <c r="A4" s="61">
        <v>200301</v>
      </c>
      <c r="B4" s="9" t="s">
        <v>77</v>
      </c>
      <c r="C4" s="82"/>
    </row>
    <row r="5" spans="1:3" ht="16.05" customHeight="1">
      <c r="A5" s="61">
        <v>200301</v>
      </c>
      <c r="B5" s="9" t="s">
        <v>78</v>
      </c>
      <c r="C5" s="82"/>
    </row>
    <row r="6" spans="1:3" ht="16.05" customHeight="1">
      <c r="A6" s="61">
        <v>150101</v>
      </c>
      <c r="B6" s="9" t="s">
        <v>79</v>
      </c>
      <c r="C6" s="82"/>
    </row>
    <row r="7" spans="1:3" ht="16.05" customHeight="1">
      <c r="A7" s="61">
        <v>150101</v>
      </c>
      <c r="B7" s="9" t="s">
        <v>77</v>
      </c>
      <c r="C7" s="82"/>
    </row>
    <row r="8" spans="1:3" ht="16.05" customHeight="1">
      <c r="A8" s="61">
        <v>150102</v>
      </c>
      <c r="B8" s="9" t="s">
        <v>79</v>
      </c>
      <c r="C8" s="82"/>
    </row>
    <row r="9" spans="1:3" ht="16.05" customHeight="1">
      <c r="A9" s="61">
        <v>150102</v>
      </c>
      <c r="B9" s="9" t="s">
        <v>77</v>
      </c>
      <c r="C9" s="82"/>
    </row>
    <row r="10" spans="1:3" ht="16.05" customHeight="1">
      <c r="A10" s="61">
        <v>150107</v>
      </c>
      <c r="B10" s="9" t="s">
        <v>79</v>
      </c>
      <c r="C10" s="82"/>
    </row>
    <row r="11" spans="1:3" ht="16.05" customHeight="1" thickBot="1">
      <c r="A11" s="62">
        <v>150107</v>
      </c>
      <c r="B11" s="10" t="s">
        <v>77</v>
      </c>
      <c r="C11" s="83"/>
    </row>
    <row r="15" ht="9" customHeight="1" thickBot="1"/>
    <row r="16" spans="1:10" ht="60" customHeight="1" thickBot="1">
      <c r="A16" s="155" t="s">
        <v>75</v>
      </c>
      <c r="B16" s="156"/>
      <c r="C16" s="11" t="s">
        <v>84</v>
      </c>
      <c r="D16" s="12" t="s">
        <v>26</v>
      </c>
      <c r="E16" s="12" t="s">
        <v>15</v>
      </c>
      <c r="F16" s="12" t="s">
        <v>27</v>
      </c>
      <c r="G16" s="12" t="s">
        <v>25</v>
      </c>
      <c r="H16" s="13" t="s">
        <v>32</v>
      </c>
      <c r="I16" s="13" t="s">
        <v>33</v>
      </c>
      <c r="J16" s="14" t="s">
        <v>37</v>
      </c>
    </row>
    <row r="17" spans="1:10" ht="15">
      <c r="A17" s="116">
        <v>1003037020</v>
      </c>
      <c r="B17" s="118" t="s">
        <v>42</v>
      </c>
      <c r="C17" s="120" t="s">
        <v>9</v>
      </c>
      <c r="D17" s="15">
        <v>200301</v>
      </c>
      <c r="E17" s="16" t="s">
        <v>77</v>
      </c>
      <c r="F17" s="16">
        <v>52</v>
      </c>
      <c r="G17" s="16">
        <v>1</v>
      </c>
      <c r="H17" s="17">
        <f>$C$4</f>
        <v>0</v>
      </c>
      <c r="I17" s="18">
        <f aca="true" t="shared" si="0" ref="I17:I32">SUM(G17*H17)</f>
        <v>0</v>
      </c>
      <c r="J17" s="19">
        <f>SUM(I17*F17)</f>
        <v>0</v>
      </c>
    </row>
    <row r="18" spans="1:10" ht="15">
      <c r="A18" s="116"/>
      <c r="B18" s="118"/>
      <c r="C18" s="121"/>
      <c r="D18" s="20">
        <v>150101</v>
      </c>
      <c r="E18" s="21" t="s">
        <v>77</v>
      </c>
      <c r="F18" s="21">
        <v>52</v>
      </c>
      <c r="G18" s="21">
        <v>1</v>
      </c>
      <c r="H18" s="22">
        <f>$C$7</f>
        <v>0</v>
      </c>
      <c r="I18" s="23">
        <f t="shared" si="0"/>
        <v>0</v>
      </c>
      <c r="J18" s="24">
        <f>SUM(I18*F18)</f>
        <v>0</v>
      </c>
    </row>
    <row r="19" spans="1:10" ht="15" thickBot="1">
      <c r="A19" s="116"/>
      <c r="B19" s="118"/>
      <c r="C19" s="122"/>
      <c r="D19" s="25">
        <v>150102</v>
      </c>
      <c r="E19" s="26" t="s">
        <v>77</v>
      </c>
      <c r="F19" s="26">
        <v>52</v>
      </c>
      <c r="G19" s="26">
        <v>1</v>
      </c>
      <c r="H19" s="27">
        <f>$C$9</f>
        <v>0</v>
      </c>
      <c r="I19" s="28">
        <f t="shared" si="0"/>
        <v>0</v>
      </c>
      <c r="J19" s="29">
        <f>SUM(I19*F19)</f>
        <v>0</v>
      </c>
    </row>
    <row r="20" spans="1:10" ht="15">
      <c r="A20" s="116"/>
      <c r="B20" s="118"/>
      <c r="C20" s="120" t="s">
        <v>1</v>
      </c>
      <c r="D20" s="15">
        <v>200301</v>
      </c>
      <c r="E20" s="16" t="s">
        <v>78</v>
      </c>
      <c r="F20" s="16">
        <v>52</v>
      </c>
      <c r="G20" s="16">
        <v>2</v>
      </c>
      <c r="H20" s="17">
        <f>$C$5</f>
        <v>0</v>
      </c>
      <c r="I20" s="18">
        <f t="shared" si="0"/>
        <v>0</v>
      </c>
      <c r="J20" s="19">
        <f aca="true" t="shared" si="1" ref="J20:J83">SUM(I20*F20)</f>
        <v>0</v>
      </c>
    </row>
    <row r="21" spans="1:10" ht="15">
      <c r="A21" s="116"/>
      <c r="B21" s="118"/>
      <c r="C21" s="121"/>
      <c r="D21" s="20">
        <v>150101</v>
      </c>
      <c r="E21" s="21" t="s">
        <v>77</v>
      </c>
      <c r="F21" s="21">
        <v>52</v>
      </c>
      <c r="G21" s="21">
        <v>4</v>
      </c>
      <c r="H21" s="22">
        <f>$C$7</f>
        <v>0</v>
      </c>
      <c r="I21" s="30">
        <f t="shared" si="0"/>
        <v>0</v>
      </c>
      <c r="J21" s="31">
        <f t="shared" si="1"/>
        <v>0</v>
      </c>
    </row>
    <row r="22" spans="1:10" ht="15">
      <c r="A22" s="116"/>
      <c r="B22" s="118"/>
      <c r="C22" s="121"/>
      <c r="D22" s="20">
        <v>150102</v>
      </c>
      <c r="E22" s="21" t="s">
        <v>77</v>
      </c>
      <c r="F22" s="21">
        <v>52</v>
      </c>
      <c r="G22" s="21">
        <v>2</v>
      </c>
      <c r="H22" s="22">
        <f>$C$9</f>
        <v>0</v>
      </c>
      <c r="I22" s="30">
        <f t="shared" si="0"/>
        <v>0</v>
      </c>
      <c r="J22" s="31">
        <f t="shared" si="1"/>
        <v>0</v>
      </c>
    </row>
    <row r="23" spans="1:10" ht="15" thickBot="1">
      <c r="A23" s="116"/>
      <c r="B23" s="118"/>
      <c r="C23" s="122"/>
      <c r="D23" s="25">
        <v>150107</v>
      </c>
      <c r="E23" s="26" t="s">
        <v>77</v>
      </c>
      <c r="F23" s="26">
        <v>13</v>
      </c>
      <c r="G23" s="26">
        <v>2</v>
      </c>
      <c r="H23" s="27">
        <f>$C$11</f>
        <v>0</v>
      </c>
      <c r="I23" s="28">
        <f t="shared" si="0"/>
        <v>0</v>
      </c>
      <c r="J23" s="29">
        <f t="shared" si="1"/>
        <v>0</v>
      </c>
    </row>
    <row r="24" spans="1:10" ht="15">
      <c r="A24" s="116"/>
      <c r="B24" s="118"/>
      <c r="C24" s="120" t="s">
        <v>10</v>
      </c>
      <c r="D24" s="15">
        <v>200301</v>
      </c>
      <c r="E24" s="16" t="s">
        <v>77</v>
      </c>
      <c r="F24" s="16">
        <v>52</v>
      </c>
      <c r="G24" s="16">
        <v>1</v>
      </c>
      <c r="H24" s="17">
        <f>$C$4</f>
        <v>0</v>
      </c>
      <c r="I24" s="18">
        <f t="shared" si="0"/>
        <v>0</v>
      </c>
      <c r="J24" s="19">
        <f t="shared" si="1"/>
        <v>0</v>
      </c>
    </row>
    <row r="25" spans="1:10" ht="15" thickBot="1">
      <c r="A25" s="116"/>
      <c r="B25" s="118"/>
      <c r="C25" s="122"/>
      <c r="D25" s="25">
        <v>150102</v>
      </c>
      <c r="E25" s="26" t="s">
        <v>77</v>
      </c>
      <c r="F25" s="26">
        <v>52</v>
      </c>
      <c r="G25" s="26">
        <v>1</v>
      </c>
      <c r="H25" s="27">
        <f>$C$9</f>
        <v>0</v>
      </c>
      <c r="I25" s="28">
        <f t="shared" si="0"/>
        <v>0</v>
      </c>
      <c r="J25" s="29">
        <f t="shared" si="1"/>
        <v>0</v>
      </c>
    </row>
    <row r="26" spans="1:10" ht="15">
      <c r="A26" s="116"/>
      <c r="B26" s="118"/>
      <c r="C26" s="120" t="s">
        <v>11</v>
      </c>
      <c r="D26" s="15">
        <v>200301</v>
      </c>
      <c r="E26" s="16" t="s">
        <v>77</v>
      </c>
      <c r="F26" s="16">
        <v>52</v>
      </c>
      <c r="G26" s="16">
        <v>1</v>
      </c>
      <c r="H26" s="17">
        <f>$C$4</f>
        <v>0</v>
      </c>
      <c r="I26" s="18">
        <f t="shared" si="0"/>
        <v>0</v>
      </c>
      <c r="J26" s="19">
        <f t="shared" si="1"/>
        <v>0</v>
      </c>
    </row>
    <row r="27" spans="1:10" ht="15">
      <c r="A27" s="116"/>
      <c r="B27" s="118"/>
      <c r="C27" s="121"/>
      <c r="D27" s="20">
        <v>150101</v>
      </c>
      <c r="E27" s="21" t="s">
        <v>77</v>
      </c>
      <c r="F27" s="21">
        <v>52</v>
      </c>
      <c r="G27" s="21">
        <v>1</v>
      </c>
      <c r="H27" s="22">
        <f>$C$7</f>
        <v>0</v>
      </c>
      <c r="I27" s="30">
        <f t="shared" si="0"/>
        <v>0</v>
      </c>
      <c r="J27" s="31">
        <f t="shared" si="1"/>
        <v>0</v>
      </c>
    </row>
    <row r="28" spans="1:10" ht="15" thickBot="1">
      <c r="A28" s="116"/>
      <c r="B28" s="118"/>
      <c r="C28" s="122"/>
      <c r="D28" s="32">
        <v>150102</v>
      </c>
      <c r="E28" s="33" t="s">
        <v>77</v>
      </c>
      <c r="F28" s="33">
        <v>52</v>
      </c>
      <c r="G28" s="33">
        <v>1</v>
      </c>
      <c r="H28" s="34">
        <f>$C$9</f>
        <v>0</v>
      </c>
      <c r="I28" s="35">
        <f t="shared" si="0"/>
        <v>0</v>
      </c>
      <c r="J28" s="36">
        <f t="shared" si="1"/>
        <v>0</v>
      </c>
    </row>
    <row r="29" spans="1:10" ht="15" thickBot="1">
      <c r="A29" s="116"/>
      <c r="B29" s="118"/>
      <c r="C29" s="37" t="s">
        <v>43</v>
      </c>
      <c r="D29" s="38">
        <v>200301</v>
      </c>
      <c r="E29" s="39" t="s">
        <v>77</v>
      </c>
      <c r="F29" s="39">
        <v>52</v>
      </c>
      <c r="G29" s="39">
        <v>1</v>
      </c>
      <c r="H29" s="40">
        <f>$C$4</f>
        <v>0</v>
      </c>
      <c r="I29" s="41">
        <f t="shared" si="0"/>
        <v>0</v>
      </c>
      <c r="J29" s="42">
        <f t="shared" si="1"/>
        <v>0</v>
      </c>
    </row>
    <row r="30" spans="1:14" ht="15">
      <c r="A30" s="116"/>
      <c r="B30" s="118"/>
      <c r="C30" s="123" t="s">
        <v>63</v>
      </c>
      <c r="D30" s="15">
        <v>200301</v>
      </c>
      <c r="E30" s="16" t="s">
        <v>77</v>
      </c>
      <c r="F30" s="16">
        <v>52</v>
      </c>
      <c r="G30" s="43">
        <v>1</v>
      </c>
      <c r="H30" s="44">
        <f>$C$4</f>
        <v>0</v>
      </c>
      <c r="I30" s="18">
        <f t="shared" si="0"/>
        <v>0</v>
      </c>
      <c r="J30" s="19">
        <f t="shared" si="1"/>
        <v>0</v>
      </c>
      <c r="N30" s="45"/>
    </row>
    <row r="31" spans="1:10" ht="15">
      <c r="A31" s="116"/>
      <c r="B31" s="118"/>
      <c r="C31" s="124"/>
      <c r="D31" s="20">
        <v>150101</v>
      </c>
      <c r="E31" s="21" t="s">
        <v>77</v>
      </c>
      <c r="F31" s="21">
        <v>52</v>
      </c>
      <c r="G31" s="46">
        <v>1</v>
      </c>
      <c r="H31" s="47">
        <f>$C$7</f>
        <v>0</v>
      </c>
      <c r="I31" s="30">
        <f t="shared" si="0"/>
        <v>0</v>
      </c>
      <c r="J31" s="31">
        <f t="shared" si="1"/>
        <v>0</v>
      </c>
    </row>
    <row r="32" spans="1:10" ht="15" thickBot="1">
      <c r="A32" s="116"/>
      <c r="B32" s="118"/>
      <c r="C32" s="125"/>
      <c r="D32" s="32">
        <v>150102</v>
      </c>
      <c r="E32" s="33" t="s">
        <v>77</v>
      </c>
      <c r="F32" s="33">
        <v>52</v>
      </c>
      <c r="G32" s="48">
        <v>1</v>
      </c>
      <c r="H32" s="49">
        <f>$C$9</f>
        <v>0</v>
      </c>
      <c r="I32" s="35">
        <f t="shared" si="0"/>
        <v>0</v>
      </c>
      <c r="J32" s="36">
        <f t="shared" si="1"/>
        <v>0</v>
      </c>
    </row>
    <row r="33" spans="1:10" ht="15">
      <c r="A33" s="116"/>
      <c r="B33" s="118"/>
      <c r="C33" s="126" t="s">
        <v>64</v>
      </c>
      <c r="D33" s="15">
        <v>200301</v>
      </c>
      <c r="E33" s="16" t="s">
        <v>78</v>
      </c>
      <c r="F33" s="16">
        <v>52</v>
      </c>
      <c r="G33" s="43">
        <v>1</v>
      </c>
      <c r="H33" s="44">
        <f>$C$5</f>
        <v>0</v>
      </c>
      <c r="I33" s="18">
        <f aca="true" t="shared" si="2" ref="I33:I96">SUM(G33*H33)</f>
        <v>0</v>
      </c>
      <c r="J33" s="19">
        <f t="shared" si="1"/>
        <v>0</v>
      </c>
    </row>
    <row r="34" spans="1:10" ht="15">
      <c r="A34" s="116"/>
      <c r="B34" s="118"/>
      <c r="C34" s="127"/>
      <c r="D34" s="20">
        <v>150102</v>
      </c>
      <c r="E34" s="21" t="s">
        <v>77</v>
      </c>
      <c r="F34" s="21">
        <v>52</v>
      </c>
      <c r="G34" s="46">
        <v>2</v>
      </c>
      <c r="H34" s="47">
        <f>$C$9</f>
        <v>0</v>
      </c>
      <c r="I34" s="30">
        <f t="shared" si="2"/>
        <v>0</v>
      </c>
      <c r="J34" s="31">
        <f t="shared" si="1"/>
        <v>0</v>
      </c>
    </row>
    <row r="35" spans="1:10" ht="15">
      <c r="A35" s="116"/>
      <c r="B35" s="118"/>
      <c r="C35" s="127"/>
      <c r="D35" s="20">
        <v>150101</v>
      </c>
      <c r="E35" s="21" t="s">
        <v>77</v>
      </c>
      <c r="F35" s="21">
        <v>52</v>
      </c>
      <c r="G35" s="46">
        <v>2</v>
      </c>
      <c r="H35" s="47">
        <f>$C$7</f>
        <v>0</v>
      </c>
      <c r="I35" s="30">
        <f t="shared" si="2"/>
        <v>0</v>
      </c>
      <c r="J35" s="31">
        <f t="shared" si="1"/>
        <v>0</v>
      </c>
    </row>
    <row r="36" spans="1:10" ht="15" thickBot="1">
      <c r="A36" s="116"/>
      <c r="B36" s="118"/>
      <c r="C36" s="128"/>
      <c r="D36" s="25">
        <v>150107</v>
      </c>
      <c r="E36" s="26" t="s">
        <v>77</v>
      </c>
      <c r="F36" s="26">
        <v>13</v>
      </c>
      <c r="G36" s="50">
        <v>1</v>
      </c>
      <c r="H36" s="51">
        <f>$C$11</f>
        <v>0</v>
      </c>
      <c r="I36" s="28">
        <f t="shared" si="2"/>
        <v>0</v>
      </c>
      <c r="J36" s="29">
        <f t="shared" si="1"/>
        <v>0</v>
      </c>
    </row>
    <row r="37" spans="1:10" ht="15">
      <c r="A37" s="116"/>
      <c r="B37" s="118"/>
      <c r="C37" s="126" t="s">
        <v>65</v>
      </c>
      <c r="D37" s="15">
        <v>200301</v>
      </c>
      <c r="E37" s="16" t="s">
        <v>79</v>
      </c>
      <c r="F37" s="16">
        <v>52</v>
      </c>
      <c r="G37" s="43">
        <v>1</v>
      </c>
      <c r="H37" s="44">
        <f>$C$3</f>
        <v>0</v>
      </c>
      <c r="I37" s="18">
        <f t="shared" si="2"/>
        <v>0</v>
      </c>
      <c r="J37" s="19">
        <f t="shared" si="1"/>
        <v>0</v>
      </c>
    </row>
    <row r="38" spans="1:10" ht="15" thickBot="1">
      <c r="A38" s="116"/>
      <c r="B38" s="118"/>
      <c r="C38" s="128"/>
      <c r="D38" s="32">
        <v>150102</v>
      </c>
      <c r="E38" s="33" t="s">
        <v>79</v>
      </c>
      <c r="F38" s="33">
        <v>52</v>
      </c>
      <c r="G38" s="48">
        <v>1</v>
      </c>
      <c r="H38" s="49">
        <f>$C$8</f>
        <v>0</v>
      </c>
      <c r="I38" s="35">
        <f t="shared" si="2"/>
        <v>0</v>
      </c>
      <c r="J38" s="36">
        <f t="shared" si="1"/>
        <v>0</v>
      </c>
    </row>
    <row r="39" spans="1:10" ht="15">
      <c r="A39" s="116"/>
      <c r="B39" s="118"/>
      <c r="C39" s="126" t="s">
        <v>66</v>
      </c>
      <c r="D39" s="15">
        <v>200301</v>
      </c>
      <c r="E39" s="43" t="s">
        <v>77</v>
      </c>
      <c r="F39" s="16">
        <v>52</v>
      </c>
      <c r="G39" s="43">
        <v>3</v>
      </c>
      <c r="H39" s="44">
        <f>$C$4</f>
        <v>0</v>
      </c>
      <c r="I39" s="18">
        <f t="shared" si="2"/>
        <v>0</v>
      </c>
      <c r="J39" s="19">
        <f t="shared" si="1"/>
        <v>0</v>
      </c>
    </row>
    <row r="40" spans="1:10" ht="15">
      <c r="A40" s="116"/>
      <c r="B40" s="118"/>
      <c r="C40" s="127"/>
      <c r="D40" s="20">
        <v>150101</v>
      </c>
      <c r="E40" s="21" t="s">
        <v>77</v>
      </c>
      <c r="F40" s="21">
        <v>52</v>
      </c>
      <c r="G40" s="46">
        <v>1</v>
      </c>
      <c r="H40" s="47">
        <f>$C$7</f>
        <v>0</v>
      </c>
      <c r="I40" s="30">
        <f t="shared" si="2"/>
        <v>0</v>
      </c>
      <c r="J40" s="31">
        <f t="shared" si="1"/>
        <v>0</v>
      </c>
    </row>
    <row r="41" spans="1:10" ht="15" thickBot="1">
      <c r="A41" s="116"/>
      <c r="B41" s="118"/>
      <c r="C41" s="128"/>
      <c r="D41" s="25">
        <v>150102</v>
      </c>
      <c r="E41" s="26" t="s">
        <v>77</v>
      </c>
      <c r="F41" s="26">
        <v>52</v>
      </c>
      <c r="G41" s="50">
        <v>1</v>
      </c>
      <c r="H41" s="51">
        <f>$C$9</f>
        <v>0</v>
      </c>
      <c r="I41" s="28">
        <f t="shared" si="2"/>
        <v>0</v>
      </c>
      <c r="J41" s="29">
        <f t="shared" si="1"/>
        <v>0</v>
      </c>
    </row>
    <row r="42" spans="1:10" ht="29.4" thickBot="1">
      <c r="A42" s="116"/>
      <c r="B42" s="118"/>
      <c r="C42" s="52" t="s">
        <v>67</v>
      </c>
      <c r="D42" s="53">
        <v>200301</v>
      </c>
      <c r="E42" s="54" t="s">
        <v>77</v>
      </c>
      <c r="F42" s="54">
        <v>52</v>
      </c>
      <c r="G42" s="54">
        <v>1</v>
      </c>
      <c r="H42" s="55">
        <f>$C$4</f>
        <v>0</v>
      </c>
      <c r="I42" s="56">
        <f t="shared" si="2"/>
        <v>0</v>
      </c>
      <c r="J42" s="57">
        <f t="shared" si="1"/>
        <v>0</v>
      </c>
    </row>
    <row r="43" spans="1:10" ht="15">
      <c r="A43" s="116"/>
      <c r="B43" s="118"/>
      <c r="C43" s="120" t="s">
        <v>12</v>
      </c>
      <c r="D43" s="15">
        <v>200301</v>
      </c>
      <c r="E43" s="16" t="s">
        <v>78</v>
      </c>
      <c r="F43" s="16">
        <v>52</v>
      </c>
      <c r="G43" s="43">
        <v>1</v>
      </c>
      <c r="H43" s="44">
        <f>$C$5</f>
        <v>0</v>
      </c>
      <c r="I43" s="18">
        <f t="shared" si="2"/>
        <v>0</v>
      </c>
      <c r="J43" s="19">
        <f t="shared" si="1"/>
        <v>0</v>
      </c>
    </row>
    <row r="44" spans="1:10" ht="15">
      <c r="A44" s="116"/>
      <c r="B44" s="118"/>
      <c r="C44" s="121"/>
      <c r="D44" s="20">
        <v>150101</v>
      </c>
      <c r="E44" s="21" t="s">
        <v>77</v>
      </c>
      <c r="F44" s="21">
        <v>52</v>
      </c>
      <c r="G44" s="46">
        <v>4</v>
      </c>
      <c r="H44" s="47">
        <f>$C$7</f>
        <v>0</v>
      </c>
      <c r="I44" s="30">
        <f t="shared" si="2"/>
        <v>0</v>
      </c>
      <c r="J44" s="31">
        <f t="shared" si="1"/>
        <v>0</v>
      </c>
    </row>
    <row r="45" spans="1:10" ht="15" thickBot="1">
      <c r="A45" s="116"/>
      <c r="B45" s="118"/>
      <c r="C45" s="122"/>
      <c r="D45" s="25">
        <v>150102</v>
      </c>
      <c r="E45" s="26" t="s">
        <v>77</v>
      </c>
      <c r="F45" s="26">
        <v>52</v>
      </c>
      <c r="G45" s="50">
        <v>4</v>
      </c>
      <c r="H45" s="51">
        <f>$C$9</f>
        <v>0</v>
      </c>
      <c r="I45" s="28">
        <f t="shared" si="2"/>
        <v>0</v>
      </c>
      <c r="J45" s="29">
        <f t="shared" si="1"/>
        <v>0</v>
      </c>
    </row>
    <row r="46" spans="1:10" ht="15">
      <c r="A46" s="116"/>
      <c r="B46" s="118"/>
      <c r="C46" s="129" t="s">
        <v>13</v>
      </c>
      <c r="D46" s="15">
        <v>200301</v>
      </c>
      <c r="E46" s="16" t="s">
        <v>78</v>
      </c>
      <c r="F46" s="16">
        <v>52</v>
      </c>
      <c r="G46" s="43">
        <v>1</v>
      </c>
      <c r="H46" s="44">
        <f>$C$5</f>
        <v>0</v>
      </c>
      <c r="I46" s="18">
        <f t="shared" si="2"/>
        <v>0</v>
      </c>
      <c r="J46" s="19">
        <f t="shared" si="1"/>
        <v>0</v>
      </c>
    </row>
    <row r="47" spans="1:10" ht="15">
      <c r="A47" s="116"/>
      <c r="B47" s="118"/>
      <c r="C47" s="130"/>
      <c r="D47" s="20">
        <v>150101</v>
      </c>
      <c r="E47" s="21" t="s">
        <v>77</v>
      </c>
      <c r="F47" s="21">
        <v>52</v>
      </c>
      <c r="G47" s="46">
        <v>2</v>
      </c>
      <c r="H47" s="47">
        <f>$C$7</f>
        <v>0</v>
      </c>
      <c r="I47" s="30">
        <f t="shared" si="2"/>
        <v>0</v>
      </c>
      <c r="J47" s="31">
        <f t="shared" si="1"/>
        <v>0</v>
      </c>
    </row>
    <row r="48" spans="1:10" ht="15" thickBot="1">
      <c r="A48" s="117"/>
      <c r="B48" s="119"/>
      <c r="C48" s="131"/>
      <c r="D48" s="32">
        <v>150102</v>
      </c>
      <c r="E48" s="33" t="s">
        <v>77</v>
      </c>
      <c r="F48" s="33">
        <v>52</v>
      </c>
      <c r="G48" s="48">
        <v>1</v>
      </c>
      <c r="H48" s="49">
        <f>$C$9</f>
        <v>0</v>
      </c>
      <c r="I48" s="35">
        <f t="shared" si="2"/>
        <v>0</v>
      </c>
      <c r="J48" s="36">
        <f t="shared" si="1"/>
        <v>0</v>
      </c>
    </row>
    <row r="49" spans="1:10" ht="15">
      <c r="A49" s="132">
        <v>1009919849</v>
      </c>
      <c r="B49" s="135" t="s">
        <v>44</v>
      </c>
      <c r="C49" s="120" t="s">
        <v>31</v>
      </c>
      <c r="D49" s="15">
        <v>200301</v>
      </c>
      <c r="E49" s="16" t="s">
        <v>78</v>
      </c>
      <c r="F49" s="16">
        <v>52</v>
      </c>
      <c r="G49" s="43">
        <v>1</v>
      </c>
      <c r="H49" s="44">
        <f>$C$5</f>
        <v>0</v>
      </c>
      <c r="I49" s="18">
        <f t="shared" si="2"/>
        <v>0</v>
      </c>
      <c r="J49" s="19">
        <f t="shared" si="1"/>
        <v>0</v>
      </c>
    </row>
    <row r="50" spans="1:10" ht="15">
      <c r="A50" s="133"/>
      <c r="B50" s="136"/>
      <c r="C50" s="121"/>
      <c r="D50" s="20">
        <v>150101</v>
      </c>
      <c r="E50" s="21" t="s">
        <v>77</v>
      </c>
      <c r="F50" s="21">
        <v>52</v>
      </c>
      <c r="G50" s="46">
        <v>3</v>
      </c>
      <c r="H50" s="47">
        <f>$C$7</f>
        <v>0</v>
      </c>
      <c r="I50" s="30">
        <f t="shared" si="2"/>
        <v>0</v>
      </c>
      <c r="J50" s="31">
        <f t="shared" si="1"/>
        <v>0</v>
      </c>
    </row>
    <row r="51" spans="1:10" ht="15" thickBot="1">
      <c r="A51" s="134"/>
      <c r="B51" s="137"/>
      <c r="C51" s="122"/>
      <c r="D51" s="25">
        <v>150102</v>
      </c>
      <c r="E51" s="26" t="s">
        <v>77</v>
      </c>
      <c r="F51" s="26">
        <v>52</v>
      </c>
      <c r="G51" s="50">
        <v>3</v>
      </c>
      <c r="H51" s="51">
        <f>$C$9</f>
        <v>0</v>
      </c>
      <c r="I51" s="28">
        <f t="shared" si="2"/>
        <v>0</v>
      </c>
      <c r="J51" s="29">
        <f t="shared" si="1"/>
        <v>0</v>
      </c>
    </row>
    <row r="52" spans="1:10" ht="15">
      <c r="A52" s="132">
        <v>1003037178</v>
      </c>
      <c r="B52" s="139" t="s">
        <v>45</v>
      </c>
      <c r="C52" s="142" t="s">
        <v>5</v>
      </c>
      <c r="D52" s="15">
        <v>200301</v>
      </c>
      <c r="E52" s="16" t="s">
        <v>78</v>
      </c>
      <c r="F52" s="16">
        <v>52</v>
      </c>
      <c r="G52" s="43">
        <v>2</v>
      </c>
      <c r="H52" s="44">
        <f>$C$5</f>
        <v>0</v>
      </c>
      <c r="I52" s="18">
        <f t="shared" si="2"/>
        <v>0</v>
      </c>
      <c r="J52" s="19">
        <f t="shared" si="1"/>
        <v>0</v>
      </c>
    </row>
    <row r="53" spans="1:10" ht="15">
      <c r="A53" s="133"/>
      <c r="B53" s="140"/>
      <c r="C53" s="143"/>
      <c r="D53" s="20">
        <v>150101</v>
      </c>
      <c r="E53" s="21" t="s">
        <v>77</v>
      </c>
      <c r="F53" s="21">
        <v>52</v>
      </c>
      <c r="G53" s="46">
        <v>3</v>
      </c>
      <c r="H53" s="47">
        <f>$C$7</f>
        <v>0</v>
      </c>
      <c r="I53" s="30">
        <f t="shared" si="2"/>
        <v>0</v>
      </c>
      <c r="J53" s="31">
        <f t="shared" si="1"/>
        <v>0</v>
      </c>
    </row>
    <row r="54" spans="1:10" ht="15">
      <c r="A54" s="133"/>
      <c r="B54" s="140"/>
      <c r="C54" s="143"/>
      <c r="D54" s="20">
        <v>150102</v>
      </c>
      <c r="E54" s="21" t="s">
        <v>77</v>
      </c>
      <c r="F54" s="21">
        <v>52</v>
      </c>
      <c r="G54" s="46">
        <v>1</v>
      </c>
      <c r="H54" s="47">
        <f>$C$9</f>
        <v>0</v>
      </c>
      <c r="I54" s="30">
        <f t="shared" si="2"/>
        <v>0</v>
      </c>
      <c r="J54" s="31">
        <f t="shared" si="1"/>
        <v>0</v>
      </c>
    </row>
    <row r="55" spans="1:10" ht="15" thickBot="1">
      <c r="A55" s="138"/>
      <c r="B55" s="141"/>
      <c r="C55" s="144"/>
      <c r="D55" s="25">
        <v>150107</v>
      </c>
      <c r="E55" s="26" t="s">
        <v>77</v>
      </c>
      <c r="F55" s="26">
        <v>13</v>
      </c>
      <c r="G55" s="50">
        <v>1</v>
      </c>
      <c r="H55" s="51">
        <f>$C$11</f>
        <v>0</v>
      </c>
      <c r="I55" s="28">
        <f t="shared" si="2"/>
        <v>0</v>
      </c>
      <c r="J55" s="29">
        <f t="shared" si="1"/>
        <v>0</v>
      </c>
    </row>
    <row r="56" spans="1:10" ht="15">
      <c r="A56" s="132">
        <v>1003037101</v>
      </c>
      <c r="B56" s="139" t="s">
        <v>46</v>
      </c>
      <c r="C56" s="142" t="s">
        <v>2</v>
      </c>
      <c r="D56" s="15">
        <v>200301</v>
      </c>
      <c r="E56" s="16" t="s">
        <v>78</v>
      </c>
      <c r="F56" s="16">
        <v>52</v>
      </c>
      <c r="G56" s="43">
        <v>2</v>
      </c>
      <c r="H56" s="44">
        <f>$C$5</f>
        <v>0</v>
      </c>
      <c r="I56" s="18">
        <f t="shared" si="2"/>
        <v>0</v>
      </c>
      <c r="J56" s="19">
        <f t="shared" si="1"/>
        <v>0</v>
      </c>
    </row>
    <row r="57" spans="1:10" ht="15">
      <c r="A57" s="133"/>
      <c r="B57" s="140"/>
      <c r="C57" s="143"/>
      <c r="D57" s="20">
        <v>200301</v>
      </c>
      <c r="E57" s="21" t="s">
        <v>77</v>
      </c>
      <c r="F57" s="21">
        <v>52</v>
      </c>
      <c r="G57" s="46">
        <v>2</v>
      </c>
      <c r="H57" s="47">
        <f>$C$4</f>
        <v>0</v>
      </c>
      <c r="I57" s="30">
        <f t="shared" si="2"/>
        <v>0</v>
      </c>
      <c r="J57" s="31">
        <f t="shared" si="1"/>
        <v>0</v>
      </c>
    </row>
    <row r="58" spans="1:10" ht="15">
      <c r="A58" s="133"/>
      <c r="B58" s="140"/>
      <c r="C58" s="143"/>
      <c r="D58" s="20">
        <v>150101</v>
      </c>
      <c r="E58" s="21" t="s">
        <v>77</v>
      </c>
      <c r="F58" s="21">
        <v>52</v>
      </c>
      <c r="G58" s="46">
        <v>2</v>
      </c>
      <c r="H58" s="47">
        <f>$C$7</f>
        <v>0</v>
      </c>
      <c r="I58" s="30">
        <f t="shared" si="2"/>
        <v>0</v>
      </c>
      <c r="J58" s="31">
        <f t="shared" si="1"/>
        <v>0</v>
      </c>
    </row>
    <row r="59" spans="1:10" ht="15">
      <c r="A59" s="133"/>
      <c r="B59" s="140"/>
      <c r="C59" s="143"/>
      <c r="D59" s="20">
        <v>150102</v>
      </c>
      <c r="E59" s="21" t="s">
        <v>77</v>
      </c>
      <c r="F59" s="21">
        <v>52</v>
      </c>
      <c r="G59" s="46">
        <v>2</v>
      </c>
      <c r="H59" s="47">
        <f>$C$9</f>
        <v>0</v>
      </c>
      <c r="I59" s="30">
        <f t="shared" si="2"/>
        <v>0</v>
      </c>
      <c r="J59" s="31">
        <f t="shared" si="1"/>
        <v>0</v>
      </c>
    </row>
    <row r="60" spans="1:10" ht="15" thickBot="1">
      <c r="A60" s="138"/>
      <c r="B60" s="141"/>
      <c r="C60" s="144"/>
      <c r="D60" s="25">
        <v>150107</v>
      </c>
      <c r="E60" s="26" t="s">
        <v>77</v>
      </c>
      <c r="F60" s="26">
        <v>52</v>
      </c>
      <c r="G60" s="50">
        <v>1</v>
      </c>
      <c r="H60" s="51">
        <f>$C$11</f>
        <v>0</v>
      </c>
      <c r="I60" s="28">
        <f t="shared" si="2"/>
        <v>0</v>
      </c>
      <c r="J60" s="29">
        <f t="shared" si="1"/>
        <v>0</v>
      </c>
    </row>
    <row r="61" spans="1:10" ht="15">
      <c r="A61" s="132">
        <v>1003037151</v>
      </c>
      <c r="B61" s="139" t="s">
        <v>7</v>
      </c>
      <c r="C61" s="142" t="s">
        <v>7</v>
      </c>
      <c r="D61" s="15">
        <v>200301</v>
      </c>
      <c r="E61" s="16" t="s">
        <v>77</v>
      </c>
      <c r="F61" s="16">
        <v>52</v>
      </c>
      <c r="G61" s="43">
        <v>3</v>
      </c>
      <c r="H61" s="44">
        <f>$C$4</f>
        <v>0</v>
      </c>
      <c r="I61" s="18">
        <f t="shared" si="2"/>
        <v>0</v>
      </c>
      <c r="J61" s="19">
        <f t="shared" si="1"/>
        <v>0</v>
      </c>
    </row>
    <row r="62" spans="1:10" ht="15">
      <c r="A62" s="133"/>
      <c r="B62" s="140"/>
      <c r="C62" s="143"/>
      <c r="D62" s="20">
        <v>150101</v>
      </c>
      <c r="E62" s="21" t="s">
        <v>77</v>
      </c>
      <c r="F62" s="21">
        <v>52</v>
      </c>
      <c r="G62" s="46">
        <v>1</v>
      </c>
      <c r="H62" s="47">
        <f>$C$7</f>
        <v>0</v>
      </c>
      <c r="I62" s="30">
        <f t="shared" si="2"/>
        <v>0</v>
      </c>
      <c r="J62" s="31">
        <f t="shared" si="1"/>
        <v>0</v>
      </c>
    </row>
    <row r="63" spans="1:10" ht="15">
      <c r="A63" s="133"/>
      <c r="B63" s="140"/>
      <c r="C63" s="143"/>
      <c r="D63" s="20">
        <v>150102</v>
      </c>
      <c r="E63" s="21" t="s">
        <v>77</v>
      </c>
      <c r="F63" s="21">
        <v>52</v>
      </c>
      <c r="G63" s="46">
        <v>1</v>
      </c>
      <c r="H63" s="47">
        <f>$C$9</f>
        <v>0</v>
      </c>
      <c r="I63" s="30">
        <f t="shared" si="2"/>
        <v>0</v>
      </c>
      <c r="J63" s="31">
        <f t="shared" si="1"/>
        <v>0</v>
      </c>
    </row>
    <row r="64" spans="1:10" ht="15" thickBot="1">
      <c r="A64" s="138"/>
      <c r="B64" s="141"/>
      <c r="C64" s="144"/>
      <c r="D64" s="32">
        <v>150107</v>
      </c>
      <c r="E64" s="33" t="s">
        <v>77</v>
      </c>
      <c r="F64" s="33">
        <v>13</v>
      </c>
      <c r="G64" s="48">
        <v>1</v>
      </c>
      <c r="H64" s="49">
        <f>$C$11</f>
        <v>0</v>
      </c>
      <c r="I64" s="35">
        <f t="shared" si="2"/>
        <v>0</v>
      </c>
      <c r="J64" s="36">
        <f t="shared" si="1"/>
        <v>0</v>
      </c>
    </row>
    <row r="65" spans="1:10" ht="15">
      <c r="A65" s="132">
        <v>1003037071</v>
      </c>
      <c r="B65" s="139" t="s">
        <v>47</v>
      </c>
      <c r="C65" s="145" t="s">
        <v>4</v>
      </c>
      <c r="D65" s="15">
        <v>200301</v>
      </c>
      <c r="E65" s="16" t="s">
        <v>78</v>
      </c>
      <c r="F65" s="16">
        <v>52</v>
      </c>
      <c r="G65" s="43">
        <v>2</v>
      </c>
      <c r="H65" s="44">
        <f>$C$5</f>
        <v>0</v>
      </c>
      <c r="I65" s="18">
        <f t="shared" si="2"/>
        <v>0</v>
      </c>
      <c r="J65" s="19">
        <f t="shared" si="1"/>
        <v>0</v>
      </c>
    </row>
    <row r="66" spans="1:10" ht="15">
      <c r="A66" s="133"/>
      <c r="B66" s="140"/>
      <c r="C66" s="146"/>
      <c r="D66" s="20">
        <v>150101</v>
      </c>
      <c r="E66" s="21" t="s">
        <v>77</v>
      </c>
      <c r="F66" s="21">
        <v>52</v>
      </c>
      <c r="G66" s="46">
        <v>1</v>
      </c>
      <c r="H66" s="47">
        <f>$C$7</f>
        <v>0</v>
      </c>
      <c r="I66" s="30">
        <f t="shared" si="2"/>
        <v>0</v>
      </c>
      <c r="J66" s="31">
        <f t="shared" si="1"/>
        <v>0</v>
      </c>
    </row>
    <row r="67" spans="1:10" ht="15">
      <c r="A67" s="133"/>
      <c r="B67" s="140"/>
      <c r="C67" s="146"/>
      <c r="D67" s="20">
        <v>150102</v>
      </c>
      <c r="E67" s="21" t="s">
        <v>77</v>
      </c>
      <c r="F67" s="21">
        <v>52</v>
      </c>
      <c r="G67" s="46">
        <v>2</v>
      </c>
      <c r="H67" s="47">
        <f>$C$9</f>
        <v>0</v>
      </c>
      <c r="I67" s="30">
        <f t="shared" si="2"/>
        <v>0</v>
      </c>
      <c r="J67" s="31">
        <f t="shared" si="1"/>
        <v>0</v>
      </c>
    </row>
    <row r="68" spans="1:10" ht="15" thickBot="1">
      <c r="A68" s="138"/>
      <c r="B68" s="141"/>
      <c r="C68" s="147"/>
      <c r="D68" s="25">
        <v>150107</v>
      </c>
      <c r="E68" s="26" t="s">
        <v>77</v>
      </c>
      <c r="F68" s="26">
        <v>13</v>
      </c>
      <c r="G68" s="50">
        <v>1</v>
      </c>
      <c r="H68" s="51">
        <f>$C$11</f>
        <v>0</v>
      </c>
      <c r="I68" s="28">
        <f t="shared" si="2"/>
        <v>0</v>
      </c>
      <c r="J68" s="29">
        <f t="shared" si="1"/>
        <v>0</v>
      </c>
    </row>
    <row r="69" spans="1:10" ht="15">
      <c r="A69" s="148">
        <v>1000000003</v>
      </c>
      <c r="B69" s="149" t="s">
        <v>48</v>
      </c>
      <c r="C69" s="151" t="s">
        <v>49</v>
      </c>
      <c r="D69" s="15">
        <v>200301</v>
      </c>
      <c r="E69" s="16" t="s">
        <v>78</v>
      </c>
      <c r="F69" s="16">
        <v>52</v>
      </c>
      <c r="G69" s="43">
        <v>2</v>
      </c>
      <c r="H69" s="44">
        <f>$C$5</f>
        <v>0</v>
      </c>
      <c r="I69" s="18">
        <f t="shared" si="2"/>
        <v>0</v>
      </c>
      <c r="J69" s="19">
        <f t="shared" si="1"/>
        <v>0</v>
      </c>
    </row>
    <row r="70" spans="1:10" ht="15">
      <c r="A70" s="116"/>
      <c r="B70" s="150"/>
      <c r="C70" s="152"/>
      <c r="D70" s="20">
        <v>150101</v>
      </c>
      <c r="E70" s="21" t="s">
        <v>77</v>
      </c>
      <c r="F70" s="21">
        <v>52</v>
      </c>
      <c r="G70" s="46">
        <v>1</v>
      </c>
      <c r="H70" s="47">
        <f>$C$7</f>
        <v>0</v>
      </c>
      <c r="I70" s="30">
        <f t="shared" si="2"/>
        <v>0</v>
      </c>
      <c r="J70" s="31">
        <f t="shared" si="1"/>
        <v>0</v>
      </c>
    </row>
    <row r="71" spans="1:10" ht="15">
      <c r="A71" s="116"/>
      <c r="B71" s="150"/>
      <c r="C71" s="152"/>
      <c r="D71" s="20">
        <v>150102</v>
      </c>
      <c r="E71" s="21" t="s">
        <v>77</v>
      </c>
      <c r="F71" s="21">
        <v>52</v>
      </c>
      <c r="G71" s="46">
        <v>2</v>
      </c>
      <c r="H71" s="47">
        <f>$C$9</f>
        <v>0</v>
      </c>
      <c r="I71" s="30">
        <f t="shared" si="2"/>
        <v>0</v>
      </c>
      <c r="J71" s="31">
        <f t="shared" si="1"/>
        <v>0</v>
      </c>
    </row>
    <row r="72" spans="1:10" ht="15" thickBot="1">
      <c r="A72" s="116"/>
      <c r="B72" s="150"/>
      <c r="C72" s="152"/>
      <c r="D72" s="25">
        <v>150107</v>
      </c>
      <c r="E72" s="26" t="s">
        <v>77</v>
      </c>
      <c r="F72" s="26">
        <v>52</v>
      </c>
      <c r="G72" s="50">
        <v>1</v>
      </c>
      <c r="H72" s="51">
        <f>$C$11</f>
        <v>0</v>
      </c>
      <c r="I72" s="28">
        <f t="shared" si="2"/>
        <v>0</v>
      </c>
      <c r="J72" s="29">
        <f t="shared" si="1"/>
        <v>0</v>
      </c>
    </row>
    <row r="73" spans="1:10" ht="15">
      <c r="A73" s="116"/>
      <c r="B73" s="150"/>
      <c r="C73" s="151" t="s">
        <v>3</v>
      </c>
      <c r="D73" s="15">
        <v>200301</v>
      </c>
      <c r="E73" s="16" t="s">
        <v>78</v>
      </c>
      <c r="F73" s="16">
        <v>52</v>
      </c>
      <c r="G73" s="43">
        <v>2</v>
      </c>
      <c r="H73" s="44">
        <f>$C$5</f>
        <v>0</v>
      </c>
      <c r="I73" s="18">
        <f t="shared" si="2"/>
        <v>0</v>
      </c>
      <c r="J73" s="19">
        <f t="shared" si="1"/>
        <v>0</v>
      </c>
    </row>
    <row r="74" spans="1:10" ht="15">
      <c r="A74" s="116"/>
      <c r="B74" s="150"/>
      <c r="C74" s="152"/>
      <c r="D74" s="20">
        <v>150101</v>
      </c>
      <c r="E74" s="21" t="s">
        <v>77</v>
      </c>
      <c r="F74" s="21">
        <v>52</v>
      </c>
      <c r="G74" s="46">
        <v>1</v>
      </c>
      <c r="H74" s="47">
        <f>$C$7</f>
        <v>0</v>
      </c>
      <c r="I74" s="30">
        <f t="shared" si="2"/>
        <v>0</v>
      </c>
      <c r="J74" s="31">
        <f t="shared" si="1"/>
        <v>0</v>
      </c>
    </row>
    <row r="75" spans="1:10" ht="15">
      <c r="A75" s="116"/>
      <c r="B75" s="150"/>
      <c r="C75" s="152"/>
      <c r="D75" s="20">
        <v>150102</v>
      </c>
      <c r="E75" s="21" t="s">
        <v>77</v>
      </c>
      <c r="F75" s="21">
        <v>52</v>
      </c>
      <c r="G75" s="46">
        <v>2</v>
      </c>
      <c r="H75" s="47">
        <f>$C$9</f>
        <v>0</v>
      </c>
      <c r="I75" s="30">
        <f t="shared" si="2"/>
        <v>0</v>
      </c>
      <c r="J75" s="31">
        <f t="shared" si="1"/>
        <v>0</v>
      </c>
    </row>
    <row r="76" spans="1:10" ht="15" thickBot="1">
      <c r="A76" s="116"/>
      <c r="B76" s="150"/>
      <c r="C76" s="153"/>
      <c r="D76" s="32">
        <v>150107</v>
      </c>
      <c r="E76" s="33" t="s">
        <v>77</v>
      </c>
      <c r="F76" s="33">
        <v>52</v>
      </c>
      <c r="G76" s="48">
        <v>1</v>
      </c>
      <c r="H76" s="49">
        <f>$C$11</f>
        <v>0</v>
      </c>
      <c r="I76" s="35">
        <f t="shared" si="2"/>
        <v>0</v>
      </c>
      <c r="J76" s="36">
        <f t="shared" si="1"/>
        <v>0</v>
      </c>
    </row>
    <row r="77" spans="1:10" ht="15">
      <c r="A77" s="132">
        <v>1003037160</v>
      </c>
      <c r="B77" s="139" t="s">
        <v>50</v>
      </c>
      <c r="C77" s="142" t="s">
        <v>51</v>
      </c>
      <c r="D77" s="15">
        <v>200301</v>
      </c>
      <c r="E77" s="16" t="s">
        <v>78</v>
      </c>
      <c r="F77" s="16">
        <v>104</v>
      </c>
      <c r="G77" s="43">
        <v>2</v>
      </c>
      <c r="H77" s="44">
        <f>$C$5</f>
        <v>0</v>
      </c>
      <c r="I77" s="18">
        <f t="shared" si="2"/>
        <v>0</v>
      </c>
      <c r="J77" s="19">
        <f t="shared" si="1"/>
        <v>0</v>
      </c>
    </row>
    <row r="78" spans="1:10" ht="15">
      <c r="A78" s="133"/>
      <c r="B78" s="140"/>
      <c r="C78" s="143"/>
      <c r="D78" s="20">
        <v>150101</v>
      </c>
      <c r="E78" s="21" t="s">
        <v>77</v>
      </c>
      <c r="F78" s="21">
        <v>52</v>
      </c>
      <c r="G78" s="46">
        <v>2</v>
      </c>
      <c r="H78" s="47">
        <f>$C$7</f>
        <v>0</v>
      </c>
      <c r="I78" s="30">
        <f t="shared" si="2"/>
        <v>0</v>
      </c>
      <c r="J78" s="31">
        <f t="shared" si="1"/>
        <v>0</v>
      </c>
    </row>
    <row r="79" spans="1:10" ht="15">
      <c r="A79" s="133"/>
      <c r="B79" s="140"/>
      <c r="C79" s="143"/>
      <c r="D79" s="20">
        <v>150102</v>
      </c>
      <c r="E79" s="21" t="s">
        <v>77</v>
      </c>
      <c r="F79" s="21">
        <v>52</v>
      </c>
      <c r="G79" s="46">
        <v>3</v>
      </c>
      <c r="H79" s="47">
        <f>$C$9</f>
        <v>0</v>
      </c>
      <c r="I79" s="30">
        <f t="shared" si="2"/>
        <v>0</v>
      </c>
      <c r="J79" s="31">
        <f t="shared" si="1"/>
        <v>0</v>
      </c>
    </row>
    <row r="80" spans="1:10" ht="15" thickBot="1">
      <c r="A80" s="138"/>
      <c r="B80" s="141"/>
      <c r="C80" s="144"/>
      <c r="D80" s="25">
        <v>150107</v>
      </c>
      <c r="E80" s="26" t="s">
        <v>77</v>
      </c>
      <c r="F80" s="26">
        <v>13</v>
      </c>
      <c r="G80" s="50">
        <v>1</v>
      </c>
      <c r="H80" s="51">
        <f>$C$11</f>
        <v>0</v>
      </c>
      <c r="I80" s="28">
        <f t="shared" si="2"/>
        <v>0</v>
      </c>
      <c r="J80" s="29">
        <f t="shared" si="1"/>
        <v>0</v>
      </c>
    </row>
    <row r="81" spans="1:10" ht="15">
      <c r="A81" s="148">
        <v>1000000001</v>
      </c>
      <c r="B81" s="154" t="s">
        <v>52</v>
      </c>
      <c r="C81" s="129" t="s">
        <v>53</v>
      </c>
      <c r="D81" s="15">
        <v>200301</v>
      </c>
      <c r="E81" s="16" t="s">
        <v>77</v>
      </c>
      <c r="F81" s="16">
        <v>52</v>
      </c>
      <c r="G81" s="43">
        <v>1</v>
      </c>
      <c r="H81" s="44">
        <f>$C$4</f>
        <v>0</v>
      </c>
      <c r="I81" s="18">
        <f t="shared" si="2"/>
        <v>0</v>
      </c>
      <c r="J81" s="19">
        <f t="shared" si="1"/>
        <v>0</v>
      </c>
    </row>
    <row r="82" spans="1:10" ht="15">
      <c r="A82" s="116"/>
      <c r="B82" s="118"/>
      <c r="C82" s="130"/>
      <c r="D82" s="20">
        <v>150101</v>
      </c>
      <c r="E82" s="21" t="s">
        <v>77</v>
      </c>
      <c r="F82" s="21">
        <v>52</v>
      </c>
      <c r="G82" s="46">
        <v>1</v>
      </c>
      <c r="H82" s="47">
        <f>$C$7</f>
        <v>0</v>
      </c>
      <c r="I82" s="30">
        <f t="shared" si="2"/>
        <v>0</v>
      </c>
      <c r="J82" s="31">
        <f t="shared" si="1"/>
        <v>0</v>
      </c>
    </row>
    <row r="83" spans="1:10" ht="15" thickBot="1">
      <c r="A83" s="116"/>
      <c r="B83" s="118"/>
      <c r="C83" s="131"/>
      <c r="D83" s="25">
        <v>150102</v>
      </c>
      <c r="E83" s="26" t="s">
        <v>77</v>
      </c>
      <c r="F83" s="26">
        <v>52</v>
      </c>
      <c r="G83" s="50">
        <v>1</v>
      </c>
      <c r="H83" s="51">
        <f>$C$9</f>
        <v>0</v>
      </c>
      <c r="I83" s="28">
        <f t="shared" si="2"/>
        <v>0</v>
      </c>
      <c r="J83" s="29">
        <f t="shared" si="1"/>
        <v>0</v>
      </c>
    </row>
    <row r="84" spans="1:10" ht="15">
      <c r="A84" s="116"/>
      <c r="B84" s="118"/>
      <c r="C84" s="129" t="s">
        <v>6</v>
      </c>
      <c r="D84" s="15">
        <v>200301</v>
      </c>
      <c r="E84" s="16" t="s">
        <v>77</v>
      </c>
      <c r="F84" s="16">
        <v>52</v>
      </c>
      <c r="G84" s="43">
        <v>2</v>
      </c>
      <c r="H84" s="44">
        <f>$C$4</f>
        <v>0</v>
      </c>
      <c r="I84" s="18">
        <f t="shared" si="2"/>
        <v>0</v>
      </c>
      <c r="J84" s="19">
        <f aca="true" t="shared" si="3" ref="J84:J108">SUM(I84*F84)</f>
        <v>0</v>
      </c>
    </row>
    <row r="85" spans="1:10" ht="15">
      <c r="A85" s="116"/>
      <c r="B85" s="118"/>
      <c r="C85" s="130"/>
      <c r="D85" s="20">
        <v>150101</v>
      </c>
      <c r="E85" s="21" t="s">
        <v>77</v>
      </c>
      <c r="F85" s="21">
        <v>52</v>
      </c>
      <c r="G85" s="46">
        <v>2</v>
      </c>
      <c r="H85" s="47">
        <f>$C$7</f>
        <v>0</v>
      </c>
      <c r="I85" s="30">
        <f t="shared" si="2"/>
        <v>0</v>
      </c>
      <c r="J85" s="31">
        <f t="shared" si="3"/>
        <v>0</v>
      </c>
    </row>
    <row r="86" spans="1:10" ht="15">
      <c r="A86" s="116"/>
      <c r="B86" s="118"/>
      <c r="C86" s="130"/>
      <c r="D86" s="20">
        <v>150102</v>
      </c>
      <c r="E86" s="21" t="s">
        <v>77</v>
      </c>
      <c r="F86" s="21">
        <v>52</v>
      </c>
      <c r="G86" s="46">
        <v>1</v>
      </c>
      <c r="H86" s="47">
        <f>$C$9</f>
        <v>0</v>
      </c>
      <c r="I86" s="30">
        <f t="shared" si="2"/>
        <v>0</v>
      </c>
      <c r="J86" s="31">
        <f t="shared" si="3"/>
        <v>0</v>
      </c>
    </row>
    <row r="87" spans="1:10" ht="15" thickBot="1">
      <c r="A87" s="116"/>
      <c r="B87" s="118"/>
      <c r="C87" s="131"/>
      <c r="D87" s="32">
        <v>150107</v>
      </c>
      <c r="E87" s="33" t="s">
        <v>77</v>
      </c>
      <c r="F87" s="33">
        <v>13</v>
      </c>
      <c r="G87" s="48">
        <v>1</v>
      </c>
      <c r="H87" s="49">
        <f>$C$11</f>
        <v>0</v>
      </c>
      <c r="I87" s="35">
        <f t="shared" si="2"/>
        <v>0</v>
      </c>
      <c r="J87" s="36">
        <f t="shared" si="3"/>
        <v>0</v>
      </c>
    </row>
    <row r="88" spans="1:10" ht="15">
      <c r="A88" s="148">
        <v>1000000002</v>
      </c>
      <c r="B88" s="149" t="s">
        <v>54</v>
      </c>
      <c r="C88" s="129" t="s">
        <v>55</v>
      </c>
      <c r="D88" s="15">
        <v>200301</v>
      </c>
      <c r="E88" s="16" t="s">
        <v>77</v>
      </c>
      <c r="F88" s="16">
        <v>52</v>
      </c>
      <c r="G88" s="43">
        <v>2</v>
      </c>
      <c r="H88" s="44">
        <f>$C$4</f>
        <v>0</v>
      </c>
      <c r="I88" s="18">
        <f t="shared" si="2"/>
        <v>0</v>
      </c>
      <c r="J88" s="19">
        <f t="shared" si="3"/>
        <v>0</v>
      </c>
    </row>
    <row r="89" spans="1:10" ht="15">
      <c r="A89" s="116"/>
      <c r="B89" s="150"/>
      <c r="C89" s="130"/>
      <c r="D89" s="20">
        <v>150101</v>
      </c>
      <c r="E89" s="21" t="s">
        <v>77</v>
      </c>
      <c r="F89" s="21">
        <v>52</v>
      </c>
      <c r="G89" s="46">
        <v>1</v>
      </c>
      <c r="H89" s="47">
        <f>$C$7</f>
        <v>0</v>
      </c>
      <c r="I89" s="30">
        <f t="shared" si="2"/>
        <v>0</v>
      </c>
      <c r="J89" s="31">
        <f t="shared" si="3"/>
        <v>0</v>
      </c>
    </row>
    <row r="90" spans="1:10" ht="15" thickBot="1">
      <c r="A90" s="116"/>
      <c r="B90" s="150"/>
      <c r="C90" s="131"/>
      <c r="D90" s="25">
        <v>150102</v>
      </c>
      <c r="E90" s="26" t="s">
        <v>77</v>
      </c>
      <c r="F90" s="26">
        <v>52</v>
      </c>
      <c r="G90" s="50">
        <v>2</v>
      </c>
      <c r="H90" s="51">
        <f>$C$9</f>
        <v>0</v>
      </c>
      <c r="I90" s="28">
        <f t="shared" si="2"/>
        <v>0</v>
      </c>
      <c r="J90" s="29">
        <f t="shared" si="3"/>
        <v>0</v>
      </c>
    </row>
    <row r="91" spans="1:10" ht="15">
      <c r="A91" s="148">
        <v>1003037143</v>
      </c>
      <c r="B91" s="149" t="s">
        <v>56</v>
      </c>
      <c r="C91" s="129" t="s">
        <v>14</v>
      </c>
      <c r="D91" s="15">
        <v>200301</v>
      </c>
      <c r="E91" s="16" t="s">
        <v>77</v>
      </c>
      <c r="F91" s="16">
        <v>52</v>
      </c>
      <c r="G91" s="43">
        <v>2</v>
      </c>
      <c r="H91" s="44">
        <f>$C$4</f>
        <v>0</v>
      </c>
      <c r="I91" s="18">
        <f t="shared" si="2"/>
        <v>0</v>
      </c>
      <c r="J91" s="19">
        <f t="shared" si="3"/>
        <v>0</v>
      </c>
    </row>
    <row r="92" spans="1:10" ht="15">
      <c r="A92" s="116"/>
      <c r="B92" s="150"/>
      <c r="C92" s="130"/>
      <c r="D92" s="20">
        <v>150101</v>
      </c>
      <c r="E92" s="21" t="s">
        <v>77</v>
      </c>
      <c r="F92" s="21">
        <v>52</v>
      </c>
      <c r="G92" s="46">
        <v>1</v>
      </c>
      <c r="H92" s="47">
        <f>$C$7</f>
        <v>0</v>
      </c>
      <c r="I92" s="30">
        <f t="shared" si="2"/>
        <v>0</v>
      </c>
      <c r="J92" s="31">
        <f t="shared" si="3"/>
        <v>0</v>
      </c>
    </row>
    <row r="93" spans="1:10" ht="15" thickBot="1">
      <c r="A93" s="117"/>
      <c r="B93" s="162"/>
      <c r="C93" s="131"/>
      <c r="D93" s="25">
        <v>150102</v>
      </c>
      <c r="E93" s="26" t="s">
        <v>77</v>
      </c>
      <c r="F93" s="26">
        <v>52</v>
      </c>
      <c r="G93" s="50">
        <v>1</v>
      </c>
      <c r="H93" s="51">
        <f>$C$9</f>
        <v>0</v>
      </c>
      <c r="I93" s="28">
        <f t="shared" si="2"/>
        <v>0</v>
      </c>
      <c r="J93" s="29">
        <f t="shared" si="3"/>
        <v>0</v>
      </c>
    </row>
    <row r="94" spans="1:10" ht="15">
      <c r="A94" s="132">
        <v>1000000006</v>
      </c>
      <c r="B94" s="139" t="s">
        <v>57</v>
      </c>
      <c r="C94" s="142" t="s">
        <v>0</v>
      </c>
      <c r="D94" s="15">
        <v>200301</v>
      </c>
      <c r="E94" s="16" t="s">
        <v>79</v>
      </c>
      <c r="F94" s="16">
        <v>52</v>
      </c>
      <c r="G94" s="43">
        <v>1</v>
      </c>
      <c r="H94" s="44">
        <f>$C$3</f>
        <v>0</v>
      </c>
      <c r="I94" s="18">
        <f t="shared" si="2"/>
        <v>0</v>
      </c>
      <c r="J94" s="19">
        <f t="shared" si="3"/>
        <v>0</v>
      </c>
    </row>
    <row r="95" spans="1:10" ht="15" thickBot="1">
      <c r="A95" s="133"/>
      <c r="B95" s="140"/>
      <c r="C95" s="144"/>
      <c r="D95" s="25">
        <v>150102</v>
      </c>
      <c r="E95" s="26" t="s">
        <v>79</v>
      </c>
      <c r="F95" s="26">
        <v>52</v>
      </c>
      <c r="G95" s="50">
        <v>1</v>
      </c>
      <c r="H95" s="51">
        <f>$C$8</f>
        <v>0</v>
      </c>
      <c r="I95" s="28">
        <f t="shared" si="2"/>
        <v>0</v>
      </c>
      <c r="J95" s="29">
        <f t="shared" si="3"/>
        <v>0</v>
      </c>
    </row>
    <row r="96" spans="1:10" ht="15">
      <c r="A96" s="133"/>
      <c r="B96" s="140"/>
      <c r="C96" s="142" t="s">
        <v>8</v>
      </c>
      <c r="D96" s="15">
        <v>200301</v>
      </c>
      <c r="E96" s="16" t="s">
        <v>79</v>
      </c>
      <c r="F96" s="16">
        <v>52</v>
      </c>
      <c r="G96" s="43">
        <v>4</v>
      </c>
      <c r="H96" s="44">
        <f>$C$3</f>
        <v>0</v>
      </c>
      <c r="I96" s="18">
        <f t="shared" si="2"/>
        <v>0</v>
      </c>
      <c r="J96" s="19">
        <f t="shared" si="3"/>
        <v>0</v>
      </c>
    </row>
    <row r="97" spans="1:10" ht="15">
      <c r="A97" s="133"/>
      <c r="B97" s="140"/>
      <c r="C97" s="143"/>
      <c r="D97" s="20">
        <v>150101</v>
      </c>
      <c r="E97" s="21" t="s">
        <v>79</v>
      </c>
      <c r="F97" s="21">
        <v>52</v>
      </c>
      <c r="G97" s="46">
        <v>1</v>
      </c>
      <c r="H97" s="47">
        <f>$C$6</f>
        <v>0</v>
      </c>
      <c r="I97" s="30">
        <f aca="true" t="shared" si="4" ref="I97:I108">SUM(G97*H97)</f>
        <v>0</v>
      </c>
      <c r="J97" s="31">
        <f t="shared" si="3"/>
        <v>0</v>
      </c>
    </row>
    <row r="98" spans="1:10" ht="15" thickBot="1">
      <c r="A98" s="133"/>
      <c r="B98" s="140"/>
      <c r="C98" s="144"/>
      <c r="D98" s="32">
        <v>150102</v>
      </c>
      <c r="E98" s="33" t="s">
        <v>79</v>
      </c>
      <c r="F98" s="33">
        <v>52</v>
      </c>
      <c r="G98" s="48">
        <v>1</v>
      </c>
      <c r="H98" s="49">
        <f>$C$8</f>
        <v>0</v>
      </c>
      <c r="I98" s="35">
        <f t="shared" si="4"/>
        <v>0</v>
      </c>
      <c r="J98" s="36">
        <f t="shared" si="3"/>
        <v>0</v>
      </c>
    </row>
    <row r="99" spans="1:10" ht="15">
      <c r="A99" s="133"/>
      <c r="B99" s="140"/>
      <c r="C99" s="142" t="s">
        <v>58</v>
      </c>
      <c r="D99" s="15">
        <v>200301</v>
      </c>
      <c r="E99" s="16" t="s">
        <v>77</v>
      </c>
      <c r="F99" s="16">
        <v>52</v>
      </c>
      <c r="G99" s="43">
        <v>2</v>
      </c>
      <c r="H99" s="44">
        <f>$C$4</f>
        <v>0</v>
      </c>
      <c r="I99" s="18">
        <f t="shared" si="4"/>
        <v>0</v>
      </c>
      <c r="J99" s="19">
        <f t="shared" si="3"/>
        <v>0</v>
      </c>
    </row>
    <row r="100" spans="1:10" ht="15">
      <c r="A100" s="133"/>
      <c r="B100" s="140"/>
      <c r="C100" s="143"/>
      <c r="D100" s="20">
        <v>150101</v>
      </c>
      <c r="E100" s="21" t="s">
        <v>77</v>
      </c>
      <c r="F100" s="21">
        <v>52</v>
      </c>
      <c r="G100" s="46">
        <v>2</v>
      </c>
      <c r="H100" s="47">
        <f>$C$7</f>
        <v>0</v>
      </c>
      <c r="I100" s="30">
        <f t="shared" si="4"/>
        <v>0</v>
      </c>
      <c r="J100" s="31">
        <f t="shared" si="3"/>
        <v>0</v>
      </c>
    </row>
    <row r="101" spans="1:10" ht="15">
      <c r="A101" s="133"/>
      <c r="B101" s="140"/>
      <c r="C101" s="143"/>
      <c r="D101" s="20">
        <v>150102</v>
      </c>
      <c r="E101" s="21" t="s">
        <v>77</v>
      </c>
      <c r="F101" s="21">
        <v>52</v>
      </c>
      <c r="G101" s="46">
        <v>1</v>
      </c>
      <c r="H101" s="47">
        <f>$C$9</f>
        <v>0</v>
      </c>
      <c r="I101" s="30">
        <f t="shared" si="4"/>
        <v>0</v>
      </c>
      <c r="J101" s="31">
        <f t="shared" si="3"/>
        <v>0</v>
      </c>
    </row>
    <row r="102" spans="1:10" ht="15" thickBot="1">
      <c r="A102" s="134"/>
      <c r="B102" s="161"/>
      <c r="C102" s="144"/>
      <c r="D102" s="25">
        <v>150107</v>
      </c>
      <c r="E102" s="26" t="s">
        <v>77</v>
      </c>
      <c r="F102" s="26">
        <v>13</v>
      </c>
      <c r="G102" s="50">
        <v>1</v>
      </c>
      <c r="H102" s="51">
        <f>$C$11</f>
        <v>0</v>
      </c>
      <c r="I102" s="28">
        <f t="shared" si="4"/>
        <v>0</v>
      </c>
      <c r="J102" s="29">
        <f t="shared" si="3"/>
        <v>0</v>
      </c>
    </row>
    <row r="103" spans="1:10" ht="15">
      <c r="A103" s="132">
        <v>1000000004</v>
      </c>
      <c r="B103" s="139" t="s">
        <v>59</v>
      </c>
      <c r="C103" s="142" t="s">
        <v>60</v>
      </c>
      <c r="D103" s="15">
        <v>150101</v>
      </c>
      <c r="E103" s="16" t="s">
        <v>77</v>
      </c>
      <c r="F103" s="16">
        <v>52</v>
      </c>
      <c r="G103" s="43">
        <v>2</v>
      </c>
      <c r="H103" s="44">
        <f>$C$7</f>
        <v>0</v>
      </c>
      <c r="I103" s="18">
        <f t="shared" si="4"/>
        <v>0</v>
      </c>
      <c r="J103" s="19">
        <f t="shared" si="3"/>
        <v>0</v>
      </c>
    </row>
    <row r="104" spans="1:10" ht="15">
      <c r="A104" s="133"/>
      <c r="B104" s="140"/>
      <c r="C104" s="143"/>
      <c r="D104" s="20">
        <v>150102</v>
      </c>
      <c r="E104" s="21" t="s">
        <v>77</v>
      </c>
      <c r="F104" s="21">
        <v>52</v>
      </c>
      <c r="G104" s="46">
        <v>1</v>
      </c>
      <c r="H104" s="47">
        <f>$C$9</f>
        <v>0</v>
      </c>
      <c r="I104" s="30">
        <f t="shared" si="4"/>
        <v>0</v>
      </c>
      <c r="J104" s="31">
        <f t="shared" si="3"/>
        <v>0</v>
      </c>
    </row>
    <row r="105" spans="1:10" ht="15" thickBot="1">
      <c r="A105" s="138"/>
      <c r="B105" s="141"/>
      <c r="C105" s="144"/>
      <c r="D105" s="25">
        <v>150107</v>
      </c>
      <c r="E105" s="26" t="s">
        <v>79</v>
      </c>
      <c r="F105" s="26">
        <v>13</v>
      </c>
      <c r="G105" s="50">
        <v>1</v>
      </c>
      <c r="H105" s="51">
        <f>$C$10</f>
        <v>0</v>
      </c>
      <c r="I105" s="28">
        <f t="shared" si="4"/>
        <v>0</v>
      </c>
      <c r="J105" s="29">
        <f t="shared" si="3"/>
        <v>0</v>
      </c>
    </row>
    <row r="106" spans="1:10" ht="15">
      <c r="A106" s="132">
        <v>1000000005</v>
      </c>
      <c r="B106" s="157" t="s">
        <v>61</v>
      </c>
      <c r="C106" s="142" t="s">
        <v>62</v>
      </c>
      <c r="D106" s="15">
        <v>200301</v>
      </c>
      <c r="E106" s="16" t="s">
        <v>79</v>
      </c>
      <c r="F106" s="16">
        <v>52</v>
      </c>
      <c r="G106" s="43">
        <v>8</v>
      </c>
      <c r="H106" s="44">
        <f>$C$3</f>
        <v>0</v>
      </c>
      <c r="I106" s="18">
        <f t="shared" si="4"/>
        <v>0</v>
      </c>
      <c r="J106" s="19">
        <f t="shared" si="3"/>
        <v>0</v>
      </c>
    </row>
    <row r="107" spans="1:10" ht="15">
      <c r="A107" s="133"/>
      <c r="B107" s="158"/>
      <c r="C107" s="143"/>
      <c r="D107" s="20">
        <v>150101</v>
      </c>
      <c r="E107" s="21" t="s">
        <v>79</v>
      </c>
      <c r="F107" s="21">
        <v>52</v>
      </c>
      <c r="G107" s="46">
        <v>4</v>
      </c>
      <c r="H107" s="47">
        <f>$C$6</f>
        <v>0</v>
      </c>
      <c r="I107" s="30">
        <f t="shared" si="4"/>
        <v>0</v>
      </c>
      <c r="J107" s="31">
        <f t="shared" si="3"/>
        <v>0</v>
      </c>
    </row>
    <row r="108" spans="1:10" ht="15" thickBot="1">
      <c r="A108" s="138"/>
      <c r="B108" s="159"/>
      <c r="C108" s="160"/>
      <c r="D108" s="25">
        <v>150102</v>
      </c>
      <c r="E108" s="26" t="s">
        <v>79</v>
      </c>
      <c r="F108" s="26">
        <v>52</v>
      </c>
      <c r="G108" s="50">
        <v>4</v>
      </c>
      <c r="H108" s="49">
        <f>$C$8</f>
        <v>0</v>
      </c>
      <c r="I108" s="35">
        <f t="shared" si="4"/>
        <v>0</v>
      </c>
      <c r="J108" s="36">
        <f t="shared" si="3"/>
        <v>0</v>
      </c>
    </row>
    <row r="109" spans="1:10" ht="19.95" customHeight="1" thickBot="1">
      <c r="A109" s="110" t="s">
        <v>34</v>
      </c>
      <c r="B109" s="111"/>
      <c r="C109" s="111"/>
      <c r="D109" s="111"/>
      <c r="E109" s="111"/>
      <c r="F109" s="111"/>
      <c r="G109" s="111"/>
      <c r="H109" s="111"/>
      <c r="I109" s="112"/>
      <c r="J109" s="58">
        <f>SUM(J17:J108)</f>
        <v>0</v>
      </c>
    </row>
    <row r="110" spans="1:10" ht="19.95" customHeight="1" thickBot="1">
      <c r="A110" s="113" t="s">
        <v>35</v>
      </c>
      <c r="B110" s="114"/>
      <c r="C110" s="114"/>
      <c r="D110" s="114"/>
      <c r="E110" s="114"/>
      <c r="F110" s="114"/>
      <c r="G110" s="114"/>
      <c r="H110" s="114"/>
      <c r="I110" s="115"/>
      <c r="J110" s="59">
        <f>SUM(J109)*2</f>
        <v>0</v>
      </c>
    </row>
    <row r="113" ht="15" thickBot="1"/>
    <row r="114" spans="1:4" ht="25.05" customHeight="1" thickBot="1">
      <c r="A114" s="181"/>
      <c r="B114" s="182"/>
      <c r="C114" s="169" t="s">
        <v>82</v>
      </c>
      <c r="D114" s="170"/>
    </row>
    <row r="115" spans="1:4" ht="19.95" customHeight="1">
      <c r="A115" s="163" t="s">
        <v>80</v>
      </c>
      <c r="B115" s="164"/>
      <c r="C115" s="173">
        <f aca="true" t="shared" si="5" ref="C115">$J$110</f>
        <v>0</v>
      </c>
      <c r="D115" s="174"/>
    </row>
    <row r="116" spans="1:4" ht="19.95" customHeight="1">
      <c r="A116" s="165" t="s">
        <v>16</v>
      </c>
      <c r="B116" s="166"/>
      <c r="C116" s="175">
        <f>'Hrad Nečtiny'!$J$9</f>
        <v>0</v>
      </c>
      <c r="D116" s="176"/>
    </row>
    <row r="117" spans="1:4" ht="19.95" customHeight="1" thickBot="1">
      <c r="A117" s="167" t="s">
        <v>81</v>
      </c>
      <c r="B117" s="168"/>
      <c r="C117" s="177">
        <f>'Zbytky z kuchyní, lapoly'!$H$12</f>
        <v>0</v>
      </c>
      <c r="D117" s="178"/>
    </row>
    <row r="118" spans="1:6" ht="55.05" customHeight="1" thickBot="1" thickTop="1">
      <c r="A118" s="171" t="s">
        <v>83</v>
      </c>
      <c r="B118" s="172"/>
      <c r="C118" s="179">
        <f>SUM(C115:D117)</f>
        <v>0</v>
      </c>
      <c r="D118" s="180"/>
      <c r="F118" s="60"/>
    </row>
    <row r="119" ht="15" thickTop="1"/>
  </sheetData>
  <sheetProtection password="F29C" sheet="1" objects="1" scenarios="1"/>
  <mergeCells count="68">
    <mergeCell ref="A115:B115"/>
    <mergeCell ref="A116:B116"/>
    <mergeCell ref="A117:B117"/>
    <mergeCell ref="C114:D114"/>
    <mergeCell ref="A118:B118"/>
    <mergeCell ref="C115:D115"/>
    <mergeCell ref="C116:D116"/>
    <mergeCell ref="C117:D117"/>
    <mergeCell ref="C118:D118"/>
    <mergeCell ref="A114:B114"/>
    <mergeCell ref="A16:B16"/>
    <mergeCell ref="A103:A105"/>
    <mergeCell ref="B103:B105"/>
    <mergeCell ref="C103:C105"/>
    <mergeCell ref="A106:A108"/>
    <mergeCell ref="B106:B108"/>
    <mergeCell ref="C106:C108"/>
    <mergeCell ref="A94:A102"/>
    <mergeCell ref="B94:B102"/>
    <mergeCell ref="C94:C95"/>
    <mergeCell ref="C96:C98"/>
    <mergeCell ref="C99:C102"/>
    <mergeCell ref="A88:A90"/>
    <mergeCell ref="B88:B90"/>
    <mergeCell ref="A91:A93"/>
    <mergeCell ref="B91:B93"/>
    <mergeCell ref="C91:C93"/>
    <mergeCell ref="A77:A80"/>
    <mergeCell ref="B77:B80"/>
    <mergeCell ref="C77:C80"/>
    <mergeCell ref="A81:A87"/>
    <mergeCell ref="B81:B87"/>
    <mergeCell ref="C81:C83"/>
    <mergeCell ref="C84:C87"/>
    <mergeCell ref="A69:A76"/>
    <mergeCell ref="B69:B76"/>
    <mergeCell ref="C69:C72"/>
    <mergeCell ref="C73:C76"/>
    <mergeCell ref="C88:C90"/>
    <mergeCell ref="A61:A64"/>
    <mergeCell ref="B61:B64"/>
    <mergeCell ref="C61:C64"/>
    <mergeCell ref="A65:A68"/>
    <mergeCell ref="B65:B68"/>
    <mergeCell ref="C65:C68"/>
    <mergeCell ref="C49:C51"/>
    <mergeCell ref="A52:A55"/>
    <mergeCell ref="B52:B55"/>
    <mergeCell ref="C52:C55"/>
    <mergeCell ref="A56:A60"/>
    <mergeCell ref="B56:B60"/>
    <mergeCell ref="C56:C60"/>
    <mergeCell ref="A109:I109"/>
    <mergeCell ref="A110:I110"/>
    <mergeCell ref="A17:A48"/>
    <mergeCell ref="B17:B48"/>
    <mergeCell ref="C17:C19"/>
    <mergeCell ref="C20:C23"/>
    <mergeCell ref="C24:C25"/>
    <mergeCell ref="C26:C28"/>
    <mergeCell ref="C30:C32"/>
    <mergeCell ref="C33:C36"/>
    <mergeCell ref="C37:C38"/>
    <mergeCell ref="C39:C41"/>
    <mergeCell ref="C43:C45"/>
    <mergeCell ref="C46:C48"/>
    <mergeCell ref="A49:A51"/>
    <mergeCell ref="B49:B51"/>
  </mergeCells>
  <printOptions/>
  <pageMargins left="0.3937007874015748" right="0.31496062992125984" top="0.3937007874015748" bottom="0.31496062992125984" header="0.31496062992125984" footer="0.31496062992125984"/>
  <pageSetup fitToHeight="0" fitToWidth="1" horizontalDpi="600" verticalDpi="600" orientation="portrait" paperSize="9" scale="61" r:id="rId1"/>
  <ignoredErrors>
    <ignoredError sqref="H95 H25 H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workbookViewId="0" topLeftCell="B1">
      <selection activeCell="H12" sqref="H12"/>
    </sheetView>
  </sheetViews>
  <sheetFormatPr defaultColWidth="9.140625" defaultRowHeight="15"/>
  <cols>
    <col min="1" max="2" width="20.7109375" style="2" customWidth="1"/>
    <col min="3" max="3" width="28.7109375" style="2" customWidth="1"/>
    <col min="4" max="4" width="26.7109375" style="2" customWidth="1"/>
    <col min="5" max="5" width="9.7109375" style="2" customWidth="1"/>
    <col min="6" max="6" width="10.7109375" style="2" customWidth="1"/>
    <col min="7" max="7" width="12.7109375" style="2" customWidth="1"/>
    <col min="8" max="8" width="14.7109375" style="2" customWidth="1"/>
    <col min="9" max="9" width="16.7109375" style="2" customWidth="1"/>
    <col min="10" max="10" width="20.7109375" style="2" customWidth="1"/>
    <col min="11" max="16384" width="9.140625" style="2" customWidth="1"/>
  </cols>
  <sheetData>
    <row r="1" spans="3:7" ht="15" thickBot="1">
      <c r="C1" s="1"/>
      <c r="D1" s="87"/>
      <c r="E1" s="1"/>
      <c r="F1" s="1"/>
      <c r="G1" s="1"/>
    </row>
    <row r="2" spans="1:10" ht="60" customHeight="1" thickBot="1">
      <c r="A2" s="185" t="s">
        <v>75</v>
      </c>
      <c r="B2" s="186"/>
      <c r="C2" s="88" t="s">
        <v>24</v>
      </c>
      <c r="D2" s="88" t="s">
        <v>15</v>
      </c>
      <c r="E2" s="88" t="s">
        <v>25</v>
      </c>
      <c r="F2" s="88" t="s">
        <v>26</v>
      </c>
      <c r="G2" s="88" t="s">
        <v>28</v>
      </c>
      <c r="H2" s="88" t="s">
        <v>32</v>
      </c>
      <c r="I2" s="88" t="s">
        <v>33</v>
      </c>
      <c r="J2" s="5" t="s">
        <v>36</v>
      </c>
    </row>
    <row r="3" spans="1:10" ht="15">
      <c r="A3" s="132">
        <v>1003036988</v>
      </c>
      <c r="B3" s="183" t="s">
        <v>68</v>
      </c>
      <c r="C3" s="183" t="s">
        <v>29</v>
      </c>
      <c r="D3" s="89">
        <v>1100</v>
      </c>
      <c r="E3" s="16">
        <v>1</v>
      </c>
      <c r="F3" s="16">
        <v>200301</v>
      </c>
      <c r="G3" s="43" t="s">
        <v>38</v>
      </c>
      <c r="H3" s="84"/>
      <c r="I3" s="44">
        <f aca="true" t="shared" si="0" ref="I3:I7">E3*H3</f>
        <v>0</v>
      </c>
      <c r="J3" s="90">
        <f>I3*27</f>
        <v>0</v>
      </c>
    </row>
    <row r="4" spans="1:10" ht="15">
      <c r="A4" s="133"/>
      <c r="B4" s="184"/>
      <c r="C4" s="184"/>
      <c r="D4" s="91">
        <v>1100</v>
      </c>
      <c r="E4" s="21">
        <v>1</v>
      </c>
      <c r="F4" s="92">
        <v>150101</v>
      </c>
      <c r="G4" s="46" t="s">
        <v>40</v>
      </c>
      <c r="H4" s="85"/>
      <c r="I4" s="47">
        <f t="shared" si="0"/>
        <v>0</v>
      </c>
      <c r="J4" s="93">
        <f>I4*6</f>
        <v>0</v>
      </c>
    </row>
    <row r="5" spans="1:10" ht="15">
      <c r="A5" s="133"/>
      <c r="B5" s="184"/>
      <c r="C5" s="184"/>
      <c r="D5" s="91">
        <v>1100</v>
      </c>
      <c r="E5" s="21">
        <v>1</v>
      </c>
      <c r="F5" s="92">
        <v>150102</v>
      </c>
      <c r="G5" s="46" t="s">
        <v>40</v>
      </c>
      <c r="H5" s="85"/>
      <c r="I5" s="47">
        <f t="shared" si="0"/>
        <v>0</v>
      </c>
      <c r="J5" s="93">
        <f aca="true" t="shared" si="1" ref="J5:J6">I5*6</f>
        <v>0</v>
      </c>
    </row>
    <row r="6" spans="1:10" ht="15">
      <c r="A6" s="133"/>
      <c r="B6" s="184"/>
      <c r="C6" s="184"/>
      <c r="D6" s="91">
        <v>1100</v>
      </c>
      <c r="E6" s="21">
        <v>1</v>
      </c>
      <c r="F6" s="92">
        <v>150107</v>
      </c>
      <c r="G6" s="46" t="s">
        <v>40</v>
      </c>
      <c r="H6" s="85"/>
      <c r="I6" s="47">
        <f t="shared" si="0"/>
        <v>0</v>
      </c>
      <c r="J6" s="93">
        <f t="shared" si="1"/>
        <v>0</v>
      </c>
    </row>
    <row r="7" spans="1:10" ht="15" thickBot="1">
      <c r="A7" s="134"/>
      <c r="B7" s="187"/>
      <c r="C7" s="94" t="s">
        <v>74</v>
      </c>
      <c r="D7" s="95">
        <v>1100</v>
      </c>
      <c r="E7" s="96">
        <v>1</v>
      </c>
      <c r="F7" s="96">
        <v>200301</v>
      </c>
      <c r="G7" s="97">
        <v>2</v>
      </c>
      <c r="H7" s="86"/>
      <c r="I7" s="98">
        <f t="shared" si="0"/>
        <v>0</v>
      </c>
      <c r="J7" s="99">
        <f>I7*G7</f>
        <v>0</v>
      </c>
    </row>
    <row r="8" spans="1:10" ht="30" customHeight="1" thickBot="1">
      <c r="A8" s="110" t="s">
        <v>34</v>
      </c>
      <c r="B8" s="111"/>
      <c r="C8" s="111"/>
      <c r="D8" s="111"/>
      <c r="E8" s="111"/>
      <c r="F8" s="111"/>
      <c r="G8" s="111"/>
      <c r="H8" s="188"/>
      <c r="I8" s="112"/>
      <c r="J8" s="100">
        <f>SUM(J3:J7)</f>
        <v>0</v>
      </c>
    </row>
    <row r="9" spans="1:10" ht="30" customHeight="1" thickBot="1">
      <c r="A9" s="113" t="s">
        <v>35</v>
      </c>
      <c r="B9" s="114"/>
      <c r="C9" s="114"/>
      <c r="D9" s="114"/>
      <c r="E9" s="114"/>
      <c r="F9" s="114"/>
      <c r="G9" s="114"/>
      <c r="H9" s="114"/>
      <c r="I9" s="115"/>
      <c r="J9" s="101">
        <f>J8*2</f>
        <v>0</v>
      </c>
    </row>
    <row r="10" spans="2:7" ht="19.95" customHeight="1">
      <c r="B10" s="102"/>
      <c r="C10" s="103" t="s">
        <v>73</v>
      </c>
      <c r="D10" s="102"/>
      <c r="E10" s="102"/>
      <c r="F10" s="102"/>
      <c r="G10" s="104"/>
    </row>
    <row r="11" spans="2:7" ht="15">
      <c r="B11" s="102"/>
      <c r="C11" s="102"/>
      <c r="D11" s="102"/>
      <c r="E11" s="102"/>
      <c r="F11" s="102"/>
      <c r="G11" s="104"/>
    </row>
    <row r="12" spans="3:7" ht="15">
      <c r="C12" s="102"/>
      <c r="D12" s="102"/>
      <c r="E12" s="102"/>
      <c r="F12" s="102"/>
      <c r="G12" s="104"/>
    </row>
    <row r="13" spans="3:7" ht="15">
      <c r="C13" s="102"/>
      <c r="D13" s="102"/>
      <c r="E13" s="102"/>
      <c r="F13" s="102"/>
      <c r="G13" s="104"/>
    </row>
    <row r="17" ht="15">
      <c r="G17" s="105"/>
    </row>
  </sheetData>
  <sheetProtection password="F29C" sheet="1" objects="1" scenarios="1"/>
  <mergeCells count="6">
    <mergeCell ref="A9:I9"/>
    <mergeCell ref="C3:C6"/>
    <mergeCell ref="A2:B2"/>
    <mergeCell ref="B3:B7"/>
    <mergeCell ref="A3:A7"/>
    <mergeCell ref="A8:I8"/>
  </mergeCells>
  <printOptions/>
  <pageMargins left="0.17" right="0.26" top="0.48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5"/>
  <sheetViews>
    <sheetView workbookViewId="0" topLeftCell="A1">
      <selection activeCell="D16" sqref="D16"/>
    </sheetView>
  </sheetViews>
  <sheetFormatPr defaultColWidth="9.140625" defaultRowHeight="15"/>
  <cols>
    <col min="1" max="2" width="20.7109375" style="2" customWidth="1"/>
    <col min="3" max="3" width="28.7109375" style="2" customWidth="1"/>
    <col min="4" max="4" width="26.7109375" style="2" customWidth="1"/>
    <col min="5" max="5" width="10.7109375" style="2" customWidth="1"/>
    <col min="6" max="6" width="16.421875" style="2" customWidth="1"/>
    <col min="7" max="7" width="18.7109375" style="2" customWidth="1"/>
    <col min="8" max="8" width="20.7109375" style="2" customWidth="1"/>
    <col min="9" max="16384" width="9.140625" style="2" customWidth="1"/>
  </cols>
  <sheetData>
    <row r="1" ht="15.75" thickBot="1"/>
    <row r="2" spans="1:8" ht="60" customHeight="1" thickBot="1">
      <c r="A2" s="185" t="s">
        <v>75</v>
      </c>
      <c r="B2" s="186"/>
      <c r="C2" s="13" t="s">
        <v>24</v>
      </c>
      <c r="D2" s="191" t="s">
        <v>26</v>
      </c>
      <c r="E2" s="192"/>
      <c r="F2" s="13" t="s">
        <v>28</v>
      </c>
      <c r="G2" s="14" t="s">
        <v>39</v>
      </c>
      <c r="H2" s="63" t="s">
        <v>36</v>
      </c>
    </row>
    <row r="3" spans="1:8" ht="15">
      <c r="A3" s="148">
        <v>1003037178</v>
      </c>
      <c r="B3" s="189" t="s">
        <v>45</v>
      </c>
      <c r="C3" s="193" t="s">
        <v>17</v>
      </c>
      <c r="D3" s="15" t="s">
        <v>72</v>
      </c>
      <c r="E3" s="64">
        <v>200108</v>
      </c>
      <c r="F3" s="65" t="s">
        <v>41</v>
      </c>
      <c r="G3" s="106"/>
      <c r="H3" s="66">
        <f>G3*247</f>
        <v>0</v>
      </c>
    </row>
    <row r="4" spans="1:8" ht="15">
      <c r="A4" s="116"/>
      <c r="B4" s="196"/>
      <c r="C4" s="194"/>
      <c r="D4" s="20" t="s">
        <v>30</v>
      </c>
      <c r="E4" s="67">
        <v>190809</v>
      </c>
      <c r="F4" s="68" t="s">
        <v>18</v>
      </c>
      <c r="G4" s="107"/>
      <c r="H4" s="69">
        <f>G4*12</f>
        <v>0</v>
      </c>
    </row>
    <row r="5" spans="1:8" ht="15" thickBot="1">
      <c r="A5" s="117"/>
      <c r="B5" s="190"/>
      <c r="C5" s="195"/>
      <c r="D5" s="25" t="s">
        <v>21</v>
      </c>
      <c r="E5" s="70">
        <v>190809</v>
      </c>
      <c r="F5" s="71" t="s">
        <v>19</v>
      </c>
      <c r="G5" s="108"/>
      <c r="H5" s="72">
        <f>G5*6</f>
        <v>0</v>
      </c>
    </row>
    <row r="6" spans="1:8" ht="15">
      <c r="A6" s="148">
        <v>1003037020</v>
      </c>
      <c r="B6" s="189" t="s">
        <v>42</v>
      </c>
      <c r="C6" s="193" t="s">
        <v>20</v>
      </c>
      <c r="D6" s="15" t="s">
        <v>72</v>
      </c>
      <c r="E6" s="64">
        <v>200108</v>
      </c>
      <c r="F6" s="65" t="s">
        <v>41</v>
      </c>
      <c r="G6" s="106"/>
      <c r="H6" s="66">
        <f>G6*247</f>
        <v>0</v>
      </c>
    </row>
    <row r="7" spans="1:8" ht="15">
      <c r="A7" s="116"/>
      <c r="B7" s="196"/>
      <c r="C7" s="194"/>
      <c r="D7" s="20" t="s">
        <v>30</v>
      </c>
      <c r="E7" s="67">
        <v>190809</v>
      </c>
      <c r="F7" s="68" t="s">
        <v>18</v>
      </c>
      <c r="G7" s="107"/>
      <c r="H7" s="69">
        <f>G7*12</f>
        <v>0</v>
      </c>
    </row>
    <row r="8" spans="1:8" ht="15" thickBot="1">
      <c r="A8" s="117"/>
      <c r="B8" s="190"/>
      <c r="C8" s="195"/>
      <c r="D8" s="25" t="s">
        <v>21</v>
      </c>
      <c r="E8" s="70">
        <v>190809</v>
      </c>
      <c r="F8" s="71" t="s">
        <v>19</v>
      </c>
      <c r="G8" s="108"/>
      <c r="H8" s="72">
        <f>G8*6</f>
        <v>0</v>
      </c>
    </row>
    <row r="9" spans="1:8" ht="15">
      <c r="A9" s="148">
        <v>1003036988</v>
      </c>
      <c r="B9" s="189" t="s">
        <v>68</v>
      </c>
      <c r="C9" s="154" t="s">
        <v>16</v>
      </c>
      <c r="D9" s="15" t="s">
        <v>23</v>
      </c>
      <c r="E9" s="64">
        <v>190809</v>
      </c>
      <c r="F9" s="65" t="s">
        <v>22</v>
      </c>
      <c r="G9" s="106"/>
      <c r="H9" s="66">
        <f>G9</f>
        <v>0</v>
      </c>
    </row>
    <row r="10" spans="1:8" ht="15" thickBot="1">
      <c r="A10" s="117"/>
      <c r="B10" s="190"/>
      <c r="C10" s="119"/>
      <c r="D10" s="73" t="s">
        <v>71</v>
      </c>
      <c r="E10" s="70">
        <v>200108</v>
      </c>
      <c r="F10" s="74" t="s">
        <v>70</v>
      </c>
      <c r="G10" s="109"/>
      <c r="H10" s="75">
        <f>G10*27</f>
        <v>0</v>
      </c>
    </row>
    <row r="11" spans="1:9" ht="30" customHeight="1" thickBot="1">
      <c r="A11" s="110" t="s">
        <v>34</v>
      </c>
      <c r="B11" s="111"/>
      <c r="C11" s="111"/>
      <c r="D11" s="111"/>
      <c r="E11" s="111"/>
      <c r="F11" s="111"/>
      <c r="G11" s="111"/>
      <c r="H11" s="76">
        <f>SUM(H3:H10)</f>
        <v>0</v>
      </c>
      <c r="I11" s="77"/>
    </row>
    <row r="12" spans="1:9" ht="30" customHeight="1" thickBot="1">
      <c r="A12" s="113" t="s">
        <v>35</v>
      </c>
      <c r="B12" s="114"/>
      <c r="C12" s="114"/>
      <c r="D12" s="114"/>
      <c r="E12" s="114"/>
      <c r="F12" s="114"/>
      <c r="G12" s="114"/>
      <c r="H12" s="78">
        <f>H11*2</f>
        <v>0</v>
      </c>
      <c r="I12" s="77"/>
    </row>
    <row r="13" ht="6.75" customHeight="1"/>
    <row r="14" ht="15">
      <c r="C14" s="79" t="s">
        <v>69</v>
      </c>
    </row>
    <row r="15" ht="15">
      <c r="C15" s="80" t="s">
        <v>76</v>
      </c>
    </row>
  </sheetData>
  <sheetProtection password="F29C" sheet="1" objects="1" scenarios="1"/>
  <mergeCells count="13">
    <mergeCell ref="D2:E2"/>
    <mergeCell ref="C3:C5"/>
    <mergeCell ref="C6:C8"/>
    <mergeCell ref="A2:B2"/>
    <mergeCell ref="B3:B5"/>
    <mergeCell ref="A3:A5"/>
    <mergeCell ref="B6:B8"/>
    <mergeCell ref="A6:A8"/>
    <mergeCell ref="C9:C10"/>
    <mergeCell ref="A9:A10"/>
    <mergeCell ref="B9:B10"/>
    <mergeCell ref="A11:G11"/>
    <mergeCell ref="A12:G12"/>
  </mergeCells>
  <printOptions/>
  <pageMargins left="0.26" right="0.27" top="0.787401575" bottom="0.787401575" header="0.3" footer="0.3"/>
  <pageSetup horizontalDpi="600" verticalDpi="600" orientation="landscape" paperSize="9" r:id="rId1"/>
  <ignoredErrors>
    <ignoredError sqref="H3:H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Radek ÚBL DiS.</dc:creator>
  <cp:keywords/>
  <dc:description/>
  <cp:lastModifiedBy>Hana KVASNIČKOVÁ</cp:lastModifiedBy>
  <cp:lastPrinted>2019-05-14T12:28:26Z</cp:lastPrinted>
  <dcterms:created xsi:type="dcterms:W3CDTF">2016-04-04T10:44:50Z</dcterms:created>
  <dcterms:modified xsi:type="dcterms:W3CDTF">2019-05-21T08:44:10Z</dcterms:modified>
  <cp:category/>
  <cp:version/>
  <cp:contentType/>
  <cp:contentStatus/>
</cp:coreProperties>
</file>