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45" windowWidth="24240" windowHeight="12795" tabRatio="939"/>
  </bookViews>
  <sheets>
    <sheet name="Tonery" sheetId="22" r:id="rId1"/>
  </sheets>
  <definedNames>
    <definedName name="_xlnm.Print_Area" localSheetId="0">Tonery!$B$1:$Q$23</definedName>
  </definedNames>
  <calcPr calcId="125725" calcMode="autoNoTable"/>
</workbook>
</file>

<file path=xl/calcChain.xml><?xml version="1.0" encoding="utf-8"?>
<calcChain xmlns="http://schemas.openxmlformats.org/spreadsheetml/2006/main">
  <c r="Q16" i="22"/>
  <c r="Q15"/>
  <c r="Q14"/>
  <c r="Q13"/>
  <c r="Q12"/>
  <c r="Q11"/>
  <c r="Q10"/>
  <c r="Q9"/>
  <c r="Q8"/>
  <c r="Q7"/>
  <c r="M7"/>
  <c r="M8"/>
  <c r="M9"/>
  <c r="M10"/>
  <c r="M11"/>
  <c r="M12"/>
  <c r="M13"/>
  <c r="M14"/>
  <c r="M15"/>
  <c r="M16"/>
  <c r="P7"/>
  <c r="P8"/>
  <c r="P9"/>
  <c r="P10"/>
  <c r="P11"/>
  <c r="P12"/>
  <c r="P13"/>
  <c r="P14"/>
  <c r="P15"/>
  <c r="P16"/>
  <c r="N19" l="1"/>
  <c r="O19"/>
</calcChain>
</file>

<file path=xl/sharedStrings.xml><?xml version="1.0" encoding="utf-8"?>
<sst xmlns="http://schemas.openxmlformats.org/spreadsheetml/2006/main" count="81" uniqueCount="66">
  <si>
    <t>Množství</t>
  </si>
  <si>
    <t>Položka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</si>
  <si>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</si>
  <si>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</si>
  <si>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</si>
  <si>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</si>
  <si>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</si>
  <si>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</si>
  <si>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</si>
  <si>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</si>
  <si>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</si>
  <si>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</si>
  <si>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</si>
  <si>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</si>
  <si>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</si>
  <si>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25000 stran.</t>
  </si>
  <si>
    <t>Originální toner. Výtěžnost 15000 stran.</t>
  </si>
  <si>
    <t>ANO</t>
  </si>
  <si>
    <t>PUNTIS LO1506</t>
  </si>
  <si>
    <t>2.</t>
  </si>
  <si>
    <t>1.</t>
  </si>
  <si>
    <t>V případě, že se dodavatel při předání zboží na některá uvedená tel. čísla nedovolá, bude v takovém případě volat tel. 377 631 320, 377 631 325.</t>
  </si>
  <si>
    <t>Tonery (II.) 014 - 2019 (T-(II.)-014-2019)</t>
  </si>
  <si>
    <t>Priloha_c._1_Kupni_smlouvy_technicka_specifikace_T-(II.)-014-2019</t>
  </si>
  <si>
    <t>Název</t>
  </si>
  <si>
    <t xml:space="preserve">Měrná jednotka [MJ] </t>
  </si>
  <si>
    <t xml:space="preserve">Popis </t>
  </si>
  <si>
    <t xml:space="preserve">Fakturace </t>
  </si>
  <si>
    <t>Toner do kopírovacího stroje OKI MC562(PCL), černá barva</t>
  </si>
  <si>
    <t>Toner do kopírovacího stroje OKI MC562(PCL), modrá barva</t>
  </si>
  <si>
    <t>Toner do kopírovacího stroje OKI MC562(PCL), žlutá barva</t>
  </si>
  <si>
    <t>Toner do tiskárny HP Color Laser Jet Pro MFP M477fdw, Yellow barva</t>
  </si>
  <si>
    <t>Toner do tiskárny HP Color Laser Jet Pro MFP M477fdw, Black barva</t>
  </si>
  <si>
    <t>Toner do tiskárny HP Color Laser Jet Pro MFP M477fdw, Magenta barva</t>
  </si>
  <si>
    <t>Toner do tiskárny HP Color Laser Jet Pro MFP M477fdw, Cyan barva</t>
  </si>
  <si>
    <t xml:space="preserve">Obchodní název + typ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</si>
  <si>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</si>
  <si>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</si>
  <si>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</si>
  <si>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</si>
  <si>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 xml:space="preserve">Kontaktní osoba 
k převzetí zboží </t>
  </si>
  <si>
    <t>CVM - Martin Cízl, DiS.,
Tel.: 37763 4768</t>
  </si>
  <si>
    <t xml:space="preserve">Místo dodání </t>
  </si>
  <si>
    <t xml:space="preserve">Maximální cena za jednotlivé položky 
 v Kč BEZ DPH </t>
  </si>
  <si>
    <t>CPV - výběr
TONERY</t>
  </si>
  <si>
    <t>Originální odpadní nádoba pro Triumph Adler 3505ci</t>
  </si>
  <si>
    <t>Výtěžnost 25000/100000 stran.</t>
  </si>
  <si>
    <t>NTIS - Ing. Markéta Lintimerová,
Tel.: 37763 2543</t>
  </si>
  <si>
    <t>Riegrova 17, 
301 00 Plzeň,
Centrum výměny mládeže - Tandem,
místnost RS 202</t>
  </si>
  <si>
    <t xml:space="preserve">Technická 8,
301 00 Plzeň,
Nové technologie pro informační společnost,
místnost UN 526
</t>
  </si>
  <si>
    <t xml:space="preserve">Toner do tiskárny Triumph Adler 3505ci - černý  </t>
  </si>
  <si>
    <t xml:space="preserve">Toner do tiskárny Triumph Adler 3505ci - azurový  </t>
  </si>
  <si>
    <t xml:space="preserve">Originální toner. 
Minimální výtěžnost při 5% pokrytí 7000 stran. </t>
  </si>
  <si>
    <t xml:space="preserve">Originální toner.
Minimální výtěžnost při 5% pokrytí 5000 stran. </t>
  </si>
  <si>
    <t xml:space="preserve">Originální toner. 
Minimální výtěžnost při 5% pokrytí 5000 stran. </t>
  </si>
  <si>
    <t xml:space="preserve">Originální toner.
Minimální výtěžnost při 5% pokrytí 6500 stran. </t>
  </si>
  <si>
    <t>Originální toner HP CF410XC toner black 410X (6500 str) contract</t>
  </si>
  <si>
    <t>Originální toner HP CF412XC toner yellow 412X (5000 str) contract</t>
  </si>
  <si>
    <t>Originální toner HP CF413XC toner magenta 413X (5000 str) contract</t>
  </si>
  <si>
    <t>Originální toner HP CF411XC toner cyan 411X (5000 str) contract</t>
  </si>
  <si>
    <t>OKI originální toner 44973508, black, 7000str., OKI C511, C531, MC562</t>
  </si>
  <si>
    <t>OKI originální toner 44469724, cyan, 5000str., OKI C510, 530</t>
  </si>
  <si>
    <t>OKI originální toner 44469722, yellow, 5000str., OKI C510, 530</t>
  </si>
  <si>
    <t>Triumph-Adler/UTAX Toner TK-B1930 TA DCC2930, 3505ci/UTAX CDC1930</t>
  </si>
  <si>
    <t>Triumph-Adler/UTAX Toner TK-2930C TA DCC2930, 3505ci/UTAX CDC1930</t>
  </si>
  <si>
    <t>Kyocera Mita originální odpadní nádobka WT-860, 25000str., TA DCC2930, 3505ci/UTAX CDC1930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</si>
</sst>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24" xfId="0" applyBorder="1" applyProtection="1"/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left" vertical="center" wrapText="1" indent="1" shrinkToFi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left" vertical="center" wrapText="1" inden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tabSelected="1" topLeftCell="G1" zoomScaleNormal="100" zoomScaleSheetLayoutView="55" workbookViewId="0">
      <selection activeCell="O13" sqref="O13"/>
    </sheetView>
  </sheetViews>
  <sheetFormatPr defaultColWidth="8.85546875" defaultRowHeight="15"/>
  <cols>
    <col min="1" max="1" width="1.42578125" style="69" customWidth="1"/>
    <col min="2" max="2" width="5.7109375" style="69" customWidth="1"/>
    <col min="3" max="3" width="52.42578125" style="9" customWidth="1"/>
    <col min="4" max="4" width="11" style="107" customWidth="1"/>
    <col min="5" max="5" width="11.28515625" style="13" customWidth="1"/>
    <col min="6" max="6" width="63.5703125" style="9" customWidth="1"/>
    <col min="7" max="7" width="29.140625" style="108" customWidth="1"/>
    <col min="8" max="8" width="20.85546875" style="9" customWidth="1"/>
    <col min="9" max="9" width="19" style="9" customWidth="1"/>
    <col min="10" max="10" width="34.42578125" style="10" customWidth="1"/>
    <col min="11" max="11" width="24" style="10" customWidth="1"/>
    <col min="12" max="12" width="21.7109375" style="9" customWidth="1"/>
    <col min="13" max="13" width="20.42578125" style="108" hidden="1" customWidth="1"/>
    <col min="14" max="14" width="20.85546875" style="69" customWidth="1"/>
    <col min="15" max="15" width="23.85546875" style="69" customWidth="1"/>
    <col min="16" max="16" width="21" style="69" customWidth="1"/>
    <col min="17" max="17" width="19.42578125" style="69" customWidth="1"/>
    <col min="18" max="18" width="32.7109375" style="101" customWidth="1"/>
    <col min="19" max="16384" width="8.85546875" style="69"/>
  </cols>
  <sheetData>
    <row r="1" spans="1:18" s="10" customFormat="1" ht="24.6" customHeight="1">
      <c r="B1" s="124" t="s">
        <v>22</v>
      </c>
      <c r="C1" s="125"/>
      <c r="D1" s="13"/>
      <c r="E1" s="13"/>
      <c r="F1" s="9"/>
      <c r="G1" s="47"/>
      <c r="H1" s="48"/>
      <c r="I1" s="49"/>
      <c r="J1" s="49"/>
      <c r="K1" s="50"/>
      <c r="L1" s="9"/>
      <c r="M1" s="9"/>
      <c r="O1" s="126" t="s">
        <v>23</v>
      </c>
      <c r="P1" s="126"/>
      <c r="Q1" s="126"/>
      <c r="R1" s="51"/>
    </row>
    <row r="2" spans="1:18" s="10" customFormat="1" ht="18.75" customHeight="1">
      <c r="C2" s="9"/>
      <c r="D2" s="7"/>
      <c r="E2" s="8"/>
      <c r="F2" s="9"/>
      <c r="G2" s="52"/>
      <c r="H2" s="52"/>
      <c r="I2" s="52"/>
      <c r="J2" s="52"/>
      <c r="K2" s="52"/>
      <c r="L2" s="9"/>
      <c r="M2" s="9"/>
      <c r="O2" s="53"/>
      <c r="P2" s="53"/>
      <c r="R2" s="54"/>
    </row>
    <row r="3" spans="1:18" s="10" customFormat="1" ht="18.75" customHeight="1">
      <c r="B3" s="55"/>
      <c r="C3" s="56" t="s">
        <v>9</v>
      </c>
      <c r="D3" s="57"/>
      <c r="E3" s="57"/>
      <c r="F3" s="57"/>
      <c r="G3" s="58"/>
      <c r="H3" s="58"/>
      <c r="I3" s="58"/>
      <c r="J3" s="58"/>
      <c r="K3" s="58"/>
      <c r="L3" s="53"/>
      <c r="M3" s="51"/>
      <c r="N3" s="51"/>
      <c r="O3" s="53"/>
      <c r="P3" s="53"/>
      <c r="R3" s="51"/>
    </row>
    <row r="4" spans="1:18" s="10" customFormat="1" ht="18.75" customHeight="1" thickBot="1">
      <c r="B4" s="59"/>
      <c r="C4" s="60" t="s">
        <v>12</v>
      </c>
      <c r="D4" s="57"/>
      <c r="E4" s="57"/>
      <c r="F4" s="57"/>
      <c r="G4" s="57"/>
      <c r="H4" s="53"/>
      <c r="I4" s="53"/>
      <c r="J4" s="53"/>
      <c r="K4" s="53"/>
      <c r="L4" s="53"/>
      <c r="M4" s="9"/>
      <c r="N4" s="9"/>
      <c r="O4" s="53"/>
      <c r="P4" s="53"/>
      <c r="R4" s="51"/>
    </row>
    <row r="5" spans="1:18" s="10" customFormat="1" ht="42.75" customHeight="1" thickBot="1">
      <c r="B5" s="11"/>
      <c r="C5" s="12"/>
      <c r="D5" s="13"/>
      <c r="E5" s="13"/>
      <c r="F5" s="9"/>
      <c r="G5" s="20" t="s">
        <v>11</v>
      </c>
      <c r="H5" s="9"/>
      <c r="I5" s="9"/>
      <c r="J5" s="61"/>
      <c r="L5" s="9"/>
      <c r="M5" s="14"/>
      <c r="O5" s="30" t="s">
        <v>11</v>
      </c>
      <c r="R5" s="62"/>
    </row>
    <row r="6" spans="1:18" s="10" customFormat="1" ht="112.5" customHeight="1" thickTop="1" thickBot="1">
      <c r="B6" s="15" t="s">
        <v>1</v>
      </c>
      <c r="C6" s="38" t="s">
        <v>24</v>
      </c>
      <c r="D6" s="38" t="s">
        <v>0</v>
      </c>
      <c r="E6" s="38" t="s">
        <v>25</v>
      </c>
      <c r="F6" s="38" t="s">
        <v>26</v>
      </c>
      <c r="G6" s="33" t="s">
        <v>35</v>
      </c>
      <c r="H6" s="38" t="s">
        <v>27</v>
      </c>
      <c r="I6" s="38" t="s">
        <v>37</v>
      </c>
      <c r="J6" s="38" t="s">
        <v>39</v>
      </c>
      <c r="K6" s="45" t="s">
        <v>40</v>
      </c>
      <c r="L6" s="38" t="s">
        <v>42</v>
      </c>
      <c r="M6" s="38" t="s">
        <v>43</v>
      </c>
      <c r="N6" s="38" t="s">
        <v>5</v>
      </c>
      <c r="O6" s="31" t="s">
        <v>6</v>
      </c>
      <c r="P6" s="45" t="s">
        <v>7</v>
      </c>
      <c r="Q6" s="45" t="s">
        <v>8</v>
      </c>
      <c r="R6" s="38" t="s">
        <v>44</v>
      </c>
    </row>
    <row r="7" spans="1:18" ht="55.5" customHeight="1" thickTop="1">
      <c r="A7" s="63" t="s">
        <v>20</v>
      </c>
      <c r="B7" s="64">
        <v>1</v>
      </c>
      <c r="C7" s="65" t="s">
        <v>28</v>
      </c>
      <c r="D7" s="66">
        <v>2</v>
      </c>
      <c r="E7" s="67" t="s">
        <v>14</v>
      </c>
      <c r="F7" s="68" t="s">
        <v>52</v>
      </c>
      <c r="G7" s="29" t="s">
        <v>60</v>
      </c>
      <c r="H7" s="131" t="s">
        <v>36</v>
      </c>
      <c r="I7" s="131" t="s">
        <v>38</v>
      </c>
      <c r="J7" s="131"/>
      <c r="K7" s="131" t="s">
        <v>41</v>
      </c>
      <c r="L7" s="131" t="s">
        <v>48</v>
      </c>
      <c r="M7" s="6">
        <f t="shared" ref="M7:M16" si="0">D7*N7</f>
        <v>4560</v>
      </c>
      <c r="N7" s="22">
        <v>2280</v>
      </c>
      <c r="O7" s="35">
        <v>2069</v>
      </c>
      <c r="P7" s="36">
        <f t="shared" ref="P7:P16" si="1">D7*O7</f>
        <v>4138</v>
      </c>
      <c r="Q7" s="27" t="str">
        <f t="shared" ref="Q7:Q16" si="2">IF(ISNUMBER(O7), IF(O7&gt;N7,"NEVYHOVUJE","VYHOVUJE")," ")</f>
        <v>VYHOVUJE</v>
      </c>
      <c r="R7" s="128" t="s">
        <v>2</v>
      </c>
    </row>
    <row r="8" spans="1:18" ht="48.75" customHeight="1">
      <c r="B8" s="70">
        <v>2</v>
      </c>
      <c r="C8" s="44" t="s">
        <v>29</v>
      </c>
      <c r="D8" s="39">
        <v>2</v>
      </c>
      <c r="E8" s="71" t="s">
        <v>14</v>
      </c>
      <c r="F8" s="72" t="s">
        <v>53</v>
      </c>
      <c r="G8" s="21" t="s">
        <v>61</v>
      </c>
      <c r="H8" s="132"/>
      <c r="I8" s="132"/>
      <c r="J8" s="132"/>
      <c r="K8" s="132"/>
      <c r="L8" s="132"/>
      <c r="M8" s="4">
        <f t="shared" si="0"/>
        <v>7200</v>
      </c>
      <c r="N8" s="23">
        <v>3600</v>
      </c>
      <c r="O8" s="24">
        <v>3350</v>
      </c>
      <c r="P8" s="28">
        <f t="shared" si="1"/>
        <v>6700</v>
      </c>
      <c r="Q8" s="25" t="str">
        <f t="shared" si="2"/>
        <v>VYHOVUJE</v>
      </c>
      <c r="R8" s="129"/>
    </row>
    <row r="9" spans="1:18" ht="54.75" customHeight="1">
      <c r="B9" s="70">
        <v>3</v>
      </c>
      <c r="C9" s="44" t="s">
        <v>30</v>
      </c>
      <c r="D9" s="39">
        <v>1</v>
      </c>
      <c r="E9" s="71" t="s">
        <v>14</v>
      </c>
      <c r="F9" s="72" t="s">
        <v>54</v>
      </c>
      <c r="G9" s="21" t="s">
        <v>62</v>
      </c>
      <c r="H9" s="132"/>
      <c r="I9" s="132"/>
      <c r="J9" s="132"/>
      <c r="K9" s="132"/>
      <c r="L9" s="132"/>
      <c r="M9" s="4">
        <f t="shared" si="0"/>
        <v>3600</v>
      </c>
      <c r="N9" s="23">
        <v>3600</v>
      </c>
      <c r="O9" s="24">
        <v>3350</v>
      </c>
      <c r="P9" s="28">
        <f t="shared" si="1"/>
        <v>3350</v>
      </c>
      <c r="Q9" s="25" t="str">
        <f t="shared" si="2"/>
        <v>VYHOVUJE</v>
      </c>
      <c r="R9" s="129"/>
    </row>
    <row r="10" spans="1:18" ht="51.75" customHeight="1">
      <c r="B10" s="70">
        <v>4</v>
      </c>
      <c r="C10" s="44" t="s">
        <v>31</v>
      </c>
      <c r="D10" s="39">
        <v>1</v>
      </c>
      <c r="E10" s="71" t="s">
        <v>14</v>
      </c>
      <c r="F10" s="73" t="s">
        <v>53</v>
      </c>
      <c r="G10" s="21" t="s">
        <v>57</v>
      </c>
      <c r="H10" s="132"/>
      <c r="I10" s="132"/>
      <c r="J10" s="132"/>
      <c r="K10" s="132"/>
      <c r="L10" s="132"/>
      <c r="M10" s="4">
        <f t="shared" si="0"/>
        <v>3970</v>
      </c>
      <c r="N10" s="42">
        <v>3970</v>
      </c>
      <c r="O10" s="24">
        <v>2990</v>
      </c>
      <c r="P10" s="28">
        <f t="shared" si="1"/>
        <v>2990</v>
      </c>
      <c r="Q10" s="25" t="str">
        <f t="shared" si="2"/>
        <v>VYHOVUJE</v>
      </c>
      <c r="R10" s="129"/>
    </row>
    <row r="11" spans="1:18" ht="52.5" customHeight="1">
      <c r="B11" s="70">
        <v>5</v>
      </c>
      <c r="C11" s="74" t="s">
        <v>32</v>
      </c>
      <c r="D11" s="75">
        <v>2</v>
      </c>
      <c r="E11" s="76" t="s">
        <v>14</v>
      </c>
      <c r="F11" s="77" t="s">
        <v>55</v>
      </c>
      <c r="G11" s="21" t="s">
        <v>56</v>
      </c>
      <c r="H11" s="132"/>
      <c r="I11" s="132"/>
      <c r="J11" s="132"/>
      <c r="K11" s="132"/>
      <c r="L11" s="132"/>
      <c r="M11" s="4">
        <f t="shared" si="0"/>
        <v>5960</v>
      </c>
      <c r="N11" s="40">
        <v>2980</v>
      </c>
      <c r="O11" s="24">
        <v>2490</v>
      </c>
      <c r="P11" s="28">
        <f t="shared" si="1"/>
        <v>4980</v>
      </c>
      <c r="Q11" s="25" t="str">
        <f t="shared" si="2"/>
        <v>VYHOVUJE</v>
      </c>
      <c r="R11" s="129"/>
    </row>
    <row r="12" spans="1:18" ht="53.25" customHeight="1">
      <c r="B12" s="70">
        <v>6</v>
      </c>
      <c r="C12" s="44" t="s">
        <v>33</v>
      </c>
      <c r="D12" s="39">
        <v>1</v>
      </c>
      <c r="E12" s="71" t="s">
        <v>14</v>
      </c>
      <c r="F12" s="72" t="s">
        <v>53</v>
      </c>
      <c r="G12" s="21" t="s">
        <v>58</v>
      </c>
      <c r="H12" s="132"/>
      <c r="I12" s="132"/>
      <c r="J12" s="132"/>
      <c r="K12" s="132"/>
      <c r="L12" s="132"/>
      <c r="M12" s="4">
        <f t="shared" si="0"/>
        <v>3970</v>
      </c>
      <c r="N12" s="23">
        <v>3970</v>
      </c>
      <c r="O12" s="24">
        <v>2990</v>
      </c>
      <c r="P12" s="28">
        <f t="shared" si="1"/>
        <v>2990</v>
      </c>
      <c r="Q12" s="25" t="str">
        <f t="shared" si="2"/>
        <v>VYHOVUJE</v>
      </c>
      <c r="R12" s="129"/>
    </row>
    <row r="13" spans="1:18" ht="51" customHeight="1" thickBot="1">
      <c r="A13" s="78"/>
      <c r="B13" s="79">
        <v>7</v>
      </c>
      <c r="C13" s="80" t="s">
        <v>34</v>
      </c>
      <c r="D13" s="81">
        <v>1</v>
      </c>
      <c r="E13" s="82" t="s">
        <v>14</v>
      </c>
      <c r="F13" s="83" t="s">
        <v>53</v>
      </c>
      <c r="G13" s="32" t="s">
        <v>59</v>
      </c>
      <c r="H13" s="133"/>
      <c r="I13" s="133"/>
      <c r="J13" s="133"/>
      <c r="K13" s="133"/>
      <c r="L13" s="133"/>
      <c r="M13" s="5">
        <f t="shared" si="0"/>
        <v>3970</v>
      </c>
      <c r="N13" s="43">
        <v>3970</v>
      </c>
      <c r="O13" s="41">
        <v>2990</v>
      </c>
      <c r="P13" s="34">
        <f t="shared" si="1"/>
        <v>2990</v>
      </c>
      <c r="Q13" s="26" t="str">
        <f t="shared" si="2"/>
        <v>VYHOVUJE</v>
      </c>
      <c r="R13" s="130"/>
    </row>
    <row r="14" spans="1:18" ht="43.5" customHeight="1" thickTop="1">
      <c r="A14" s="63" t="s">
        <v>19</v>
      </c>
      <c r="B14" s="84">
        <v>8</v>
      </c>
      <c r="C14" s="85" t="s">
        <v>50</v>
      </c>
      <c r="D14" s="75">
        <v>2</v>
      </c>
      <c r="E14" s="86" t="s">
        <v>14</v>
      </c>
      <c r="F14" s="87" t="s">
        <v>15</v>
      </c>
      <c r="G14" s="29" t="s">
        <v>63</v>
      </c>
      <c r="H14" s="131" t="s">
        <v>36</v>
      </c>
      <c r="I14" s="128" t="s">
        <v>17</v>
      </c>
      <c r="J14" s="128" t="s">
        <v>18</v>
      </c>
      <c r="K14" s="128" t="s">
        <v>47</v>
      </c>
      <c r="L14" s="135" t="s">
        <v>49</v>
      </c>
      <c r="M14" s="6">
        <f t="shared" si="0"/>
        <v>6000</v>
      </c>
      <c r="N14" s="40">
        <v>3000</v>
      </c>
      <c r="O14" s="35">
        <v>1977</v>
      </c>
      <c r="P14" s="37">
        <f t="shared" si="1"/>
        <v>3954</v>
      </c>
      <c r="Q14" s="27" t="str">
        <f t="shared" si="2"/>
        <v>VYHOVUJE</v>
      </c>
      <c r="R14" s="128" t="s">
        <v>2</v>
      </c>
    </row>
    <row r="15" spans="1:18" ht="43.5" customHeight="1">
      <c r="B15" s="88">
        <v>9</v>
      </c>
      <c r="C15" s="89" t="s">
        <v>51</v>
      </c>
      <c r="D15" s="39">
        <v>1</v>
      </c>
      <c r="E15" s="90" t="s">
        <v>14</v>
      </c>
      <c r="F15" s="91" t="s">
        <v>16</v>
      </c>
      <c r="G15" s="21" t="s">
        <v>64</v>
      </c>
      <c r="H15" s="132"/>
      <c r="I15" s="129"/>
      <c r="J15" s="129"/>
      <c r="K15" s="129"/>
      <c r="L15" s="136"/>
      <c r="M15" s="4">
        <f t="shared" si="0"/>
        <v>4000</v>
      </c>
      <c r="N15" s="23">
        <v>4000</v>
      </c>
      <c r="O15" s="24">
        <v>2501</v>
      </c>
      <c r="P15" s="28">
        <f t="shared" si="1"/>
        <v>2501</v>
      </c>
      <c r="Q15" s="25" t="str">
        <f t="shared" si="2"/>
        <v>VYHOVUJE</v>
      </c>
      <c r="R15" s="134"/>
    </row>
    <row r="16" spans="1:18" ht="43.5" customHeight="1" thickBot="1">
      <c r="B16" s="92">
        <v>10</v>
      </c>
      <c r="C16" s="93" t="s">
        <v>45</v>
      </c>
      <c r="D16" s="81">
        <v>4</v>
      </c>
      <c r="E16" s="94" t="s">
        <v>14</v>
      </c>
      <c r="F16" s="95" t="s">
        <v>46</v>
      </c>
      <c r="G16" s="32" t="s">
        <v>65</v>
      </c>
      <c r="H16" s="133"/>
      <c r="I16" s="130"/>
      <c r="J16" s="130"/>
      <c r="K16" s="130"/>
      <c r="L16" s="137"/>
      <c r="M16" s="5">
        <f t="shared" si="0"/>
        <v>880</v>
      </c>
      <c r="N16" s="96">
        <v>220</v>
      </c>
      <c r="O16" s="41">
        <v>176</v>
      </c>
      <c r="P16" s="34">
        <f t="shared" si="1"/>
        <v>704</v>
      </c>
      <c r="Q16" s="26" t="str">
        <f t="shared" si="2"/>
        <v>VYHOVUJE</v>
      </c>
      <c r="R16" s="94" t="s">
        <v>10</v>
      </c>
    </row>
    <row r="17" spans="1:19" ht="13.5" customHeight="1" thickTop="1" thickBot="1">
      <c r="A17" s="97"/>
      <c r="B17" s="97"/>
      <c r="C17" s="98"/>
      <c r="D17" s="97"/>
      <c r="E17" s="98"/>
      <c r="F17" s="98"/>
      <c r="G17" s="99"/>
      <c r="H17" s="98"/>
      <c r="I17" s="98"/>
      <c r="J17" s="98"/>
      <c r="K17" s="98"/>
      <c r="L17" s="98"/>
      <c r="M17" s="97"/>
      <c r="N17" s="97"/>
      <c r="O17" s="100"/>
      <c r="P17" s="97"/>
      <c r="Q17" s="97"/>
      <c r="S17" s="97"/>
    </row>
    <row r="18" spans="1:19" ht="60.75" customHeight="1" thickTop="1" thickBot="1">
      <c r="A18" s="102"/>
      <c r="B18" s="127" t="s">
        <v>13</v>
      </c>
      <c r="C18" s="127"/>
      <c r="D18" s="127"/>
      <c r="E18" s="127"/>
      <c r="F18" s="127"/>
      <c r="G18" s="127"/>
      <c r="H18" s="3"/>
      <c r="I18" s="16"/>
      <c r="J18" s="16"/>
      <c r="K18" s="103"/>
      <c r="L18" s="103"/>
      <c r="M18" s="1"/>
      <c r="N18" s="38" t="s">
        <v>3</v>
      </c>
      <c r="O18" s="117" t="s">
        <v>4</v>
      </c>
      <c r="P18" s="118"/>
      <c r="Q18" s="119"/>
      <c r="R18" s="104"/>
    </row>
    <row r="19" spans="1:19" ht="33" customHeight="1" thickTop="1" thickBot="1">
      <c r="A19" s="102"/>
      <c r="B19" s="120" t="s">
        <v>21</v>
      </c>
      <c r="C19" s="120"/>
      <c r="D19" s="120"/>
      <c r="E19" s="120"/>
      <c r="F19" s="120"/>
      <c r="G19" s="120"/>
      <c r="H19" s="105"/>
      <c r="K19" s="17"/>
      <c r="L19" s="17"/>
      <c r="M19" s="2"/>
      <c r="N19" s="46">
        <f>SUM(M7:M16)</f>
        <v>44110</v>
      </c>
      <c r="O19" s="121">
        <f>SUM(P7:P16)</f>
        <v>35297</v>
      </c>
      <c r="P19" s="122"/>
      <c r="Q19" s="123"/>
      <c r="R19" s="106"/>
    </row>
    <row r="20" spans="1:19" ht="39.75" customHeight="1" thickTop="1">
      <c r="A20" s="102"/>
      <c r="I20" s="18"/>
      <c r="J20" s="18"/>
      <c r="K20" s="19"/>
      <c r="L20" s="19"/>
      <c r="M20" s="109"/>
      <c r="N20" s="109"/>
      <c r="O20" s="110"/>
      <c r="P20" s="110"/>
      <c r="Q20" s="110"/>
      <c r="R20" s="106"/>
      <c r="S20" s="110"/>
    </row>
    <row r="21" spans="1:19" ht="19.899999999999999" customHeight="1">
      <c r="A21" s="102"/>
      <c r="K21" s="19"/>
      <c r="L21" s="19"/>
      <c r="M21" s="109"/>
      <c r="N21" s="3"/>
      <c r="O21" s="3"/>
      <c r="P21" s="3"/>
      <c r="Q21" s="110"/>
      <c r="R21" s="106"/>
      <c r="S21" s="110"/>
    </row>
    <row r="22" spans="1:19" ht="71.25" customHeight="1">
      <c r="A22" s="102"/>
      <c r="K22" s="19"/>
      <c r="L22" s="19"/>
      <c r="M22" s="109"/>
      <c r="N22" s="3"/>
      <c r="O22" s="3"/>
      <c r="P22" s="3"/>
      <c r="Q22" s="110"/>
      <c r="R22" s="106"/>
      <c r="S22" s="110"/>
    </row>
    <row r="23" spans="1:19" ht="36" customHeight="1">
      <c r="A23" s="102"/>
      <c r="K23" s="111"/>
      <c r="L23" s="111"/>
      <c r="M23" s="112"/>
      <c r="N23" s="109"/>
      <c r="O23" s="110"/>
      <c r="P23" s="110"/>
      <c r="Q23" s="110"/>
      <c r="R23" s="106"/>
      <c r="S23" s="110"/>
    </row>
    <row r="24" spans="1:19" ht="14.25" customHeight="1">
      <c r="A24" s="102"/>
      <c r="B24" s="110"/>
      <c r="C24" s="113"/>
      <c r="D24" s="114"/>
      <c r="E24" s="115"/>
      <c r="F24" s="113"/>
      <c r="G24" s="109"/>
      <c r="H24" s="113"/>
      <c r="I24" s="113"/>
      <c r="J24" s="116"/>
      <c r="K24" s="116"/>
      <c r="L24" s="116"/>
      <c r="M24" s="109"/>
      <c r="N24" s="109"/>
      <c r="O24" s="110"/>
      <c r="P24" s="110"/>
      <c r="Q24" s="110"/>
      <c r="R24" s="106"/>
      <c r="S24" s="110"/>
    </row>
    <row r="25" spans="1:19" ht="14.25" customHeight="1">
      <c r="A25" s="102"/>
      <c r="B25" s="110"/>
      <c r="C25" s="113"/>
      <c r="D25" s="114"/>
      <c r="E25" s="115"/>
      <c r="F25" s="113"/>
      <c r="G25" s="109"/>
      <c r="H25" s="113"/>
      <c r="I25" s="113"/>
      <c r="J25" s="116"/>
      <c r="K25" s="116"/>
      <c r="L25" s="116"/>
      <c r="M25" s="109"/>
      <c r="N25" s="109"/>
      <c r="O25" s="110"/>
      <c r="P25" s="110"/>
      <c r="Q25" s="110"/>
      <c r="R25" s="106"/>
      <c r="S25" s="110"/>
    </row>
    <row r="26" spans="1:19" ht="14.25" customHeight="1">
      <c r="A26" s="102"/>
      <c r="B26" s="110"/>
      <c r="C26" s="113"/>
      <c r="D26" s="114"/>
      <c r="E26" s="115"/>
      <c r="F26" s="113"/>
      <c r="G26" s="109"/>
      <c r="H26" s="113"/>
      <c r="I26" s="113"/>
      <c r="J26" s="116"/>
      <c r="K26" s="116"/>
      <c r="L26" s="116"/>
      <c r="M26" s="109"/>
      <c r="N26" s="109"/>
      <c r="O26" s="110"/>
      <c r="P26" s="110"/>
      <c r="Q26" s="110"/>
      <c r="R26" s="106"/>
      <c r="S26" s="110"/>
    </row>
    <row r="27" spans="1:19" ht="14.25" customHeight="1">
      <c r="A27" s="102"/>
      <c r="B27" s="110"/>
      <c r="C27" s="113"/>
      <c r="D27" s="114"/>
      <c r="E27" s="115"/>
      <c r="F27" s="113"/>
      <c r="G27" s="109"/>
      <c r="H27" s="113"/>
      <c r="I27" s="113"/>
      <c r="J27" s="116"/>
      <c r="K27" s="116"/>
      <c r="L27" s="116"/>
      <c r="M27" s="109"/>
      <c r="N27" s="109"/>
      <c r="O27" s="110"/>
      <c r="P27" s="110"/>
      <c r="Q27" s="110"/>
      <c r="R27" s="106"/>
      <c r="S27" s="110"/>
    </row>
    <row r="28" spans="1:19">
      <c r="C28" s="10"/>
      <c r="D28" s="69"/>
      <c r="E28" s="10"/>
      <c r="F28" s="10"/>
      <c r="G28" s="69"/>
      <c r="H28" s="10"/>
      <c r="I28" s="10"/>
      <c r="L28" s="10"/>
      <c r="M28" s="69"/>
    </row>
    <row r="29" spans="1:19">
      <c r="C29" s="10"/>
      <c r="D29" s="69"/>
      <c r="E29" s="10"/>
      <c r="F29" s="10"/>
      <c r="G29" s="69"/>
      <c r="H29" s="10"/>
      <c r="I29" s="10"/>
      <c r="L29" s="10"/>
      <c r="M29" s="69"/>
    </row>
    <row r="30" spans="1:19">
      <c r="C30" s="10"/>
      <c r="D30" s="69"/>
      <c r="E30" s="10"/>
      <c r="F30" s="10"/>
      <c r="G30" s="69"/>
      <c r="H30" s="10"/>
      <c r="I30" s="10"/>
      <c r="L30" s="10"/>
      <c r="M30" s="69"/>
    </row>
  </sheetData>
  <sheetProtection password="C143" sheet="1" objects="1" scenarios="1"/>
  <mergeCells count="18">
    <mergeCell ref="R14:R15"/>
    <mergeCell ref="L14:L16"/>
    <mergeCell ref="R7:R13"/>
    <mergeCell ref="J7:J13"/>
    <mergeCell ref="K7:K13"/>
    <mergeCell ref="L7:L13"/>
    <mergeCell ref="O18:Q18"/>
    <mergeCell ref="B19:G19"/>
    <mergeCell ref="O19:Q19"/>
    <mergeCell ref="B1:C1"/>
    <mergeCell ref="O1:Q1"/>
    <mergeCell ref="B18:G18"/>
    <mergeCell ref="K14:K16"/>
    <mergeCell ref="H14:H16"/>
    <mergeCell ref="I14:I16"/>
    <mergeCell ref="J14:J16"/>
    <mergeCell ref="H7:H13"/>
    <mergeCell ref="I7:I13"/>
  </mergeCells>
  <conditionalFormatting sqref="B7:B16">
    <cfRule type="containsBlanks" dxfId="13" priority="54">
      <formula>LEN(TRIM(B7))=0</formula>
    </cfRule>
  </conditionalFormatting>
  <conditionalFormatting sqref="B7:B16">
    <cfRule type="cellIs" dxfId="12" priority="49" operator="greaterThanOrEqual">
      <formula>1</formula>
    </cfRule>
  </conditionalFormatting>
  <conditionalFormatting sqref="Q7:Q16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G7:G16 O7:O16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16 O7:O16">
    <cfRule type="notContainsBlanks" dxfId="7" priority="18">
      <formula>LEN(TRIM(G7))&gt;0</formula>
    </cfRule>
  </conditionalFormatting>
  <conditionalFormatting sqref="G7:G16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7:D8 D11:D13">
    <cfRule type="containsBlanks" dxfId="4" priority="5">
      <formula>LEN(TRIM(D7))=0</formula>
    </cfRule>
  </conditionalFormatting>
  <conditionalFormatting sqref="D10">
    <cfRule type="containsBlanks" dxfId="3" priority="4">
      <formula>LEN(TRIM(D10))=0</formula>
    </cfRule>
  </conditionalFormatting>
  <conditionalFormatting sqref="D9">
    <cfRule type="containsBlanks" dxfId="2" priority="3">
      <formula>LEN(TRIM(D9))=0</formula>
    </cfRule>
  </conditionalFormatting>
  <conditionalFormatting sqref="D14:D15">
    <cfRule type="containsBlanks" dxfId="1" priority="2">
      <formula>LEN(TRIM(D14))=0</formula>
    </cfRule>
  </conditionalFormatting>
  <conditionalFormatting sqref="D16">
    <cfRule type="containsBlanks" dxfId="0" priority="1">
      <formula>LEN(TRIM(D16))=0</formula>
    </cfRule>
  </conditionalFormatting>
  <dataValidations count="1">
    <dataValidation type="list" allowBlank="1" showInputMessage="1" showErrorMessage="1" sqref="I7:I13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2019-04-18T09:29:15Z</cp:lastPrinted>
  <dcterms:created xsi:type="dcterms:W3CDTF">2014-03-05T12:43:32Z</dcterms:created>
  <dcterms:modified xsi:type="dcterms:W3CDTF">2019-04-24T11:20:03Z</dcterms:modified>
</cp:coreProperties>
</file>