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'Tonery'!$B$1:$S$21</definedName>
  </definedNames>
  <calcPr calcId="145621"/>
</workbook>
</file>

<file path=xl/sharedStrings.xml><?xml version="1.0" encoding="utf-8"?>
<sst xmlns="http://schemas.openxmlformats.org/spreadsheetml/2006/main" count="71" uniqueCount="54">
  <si>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</si>
  <si>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</si>
  <si>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</si>
  <si>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</si>
  <si>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</si>
  <si>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</si>
  <si>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</si>
  <si>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</si>
  <si>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</si>
  <si>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</si>
  <si>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</si>
  <si>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</si>
  <si>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</si>
  <si>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</si>
  <si>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</si>
  <si>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</si>
  <si>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</si>
  <si>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</si>
  <si>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ANO</t>
  </si>
  <si>
    <t>Jitka Vaicová, tel. 776 262 992</t>
  </si>
  <si>
    <t>Univerzitní 26, Plzeň, ZČU, FEL, KEE</t>
  </si>
  <si>
    <t>SGS 2015-031</t>
  </si>
  <si>
    <t>bal</t>
  </si>
  <si>
    <t>NE</t>
  </si>
  <si>
    <t>Ivana Jurčová       tel. 377 637 441</t>
  </si>
  <si>
    <t>FPR, Sady Pětatřicátníků 14,   306 14  Plzeň, 3.np., místnost PC 314</t>
  </si>
  <si>
    <t xml:space="preserve"> Toner do tiskárny HP  LaserJet 2300dn – černý   </t>
  </si>
  <si>
    <t>ks</t>
  </si>
  <si>
    <t>Originální, nebo kompatibilní toner splňující podmínky certifikátu STMC. Minimální výtěžnost při 5% pokrytí 6000 stran A4, 350g</t>
  </si>
  <si>
    <t>ZČU Plzeň,NTIS-VP1, Technická 8, UC431</t>
  </si>
  <si>
    <t>Michaela Vacková, tel. 605502202</t>
  </si>
  <si>
    <t>Univerzitní 22, Plzeň KKE, UL 232b</t>
  </si>
  <si>
    <t>Tonery - 008 - 2016</t>
  </si>
  <si>
    <t>Priloha_c._1_Kupni_smlouvy_technicka_specifikace_T-008-2016</t>
  </si>
  <si>
    <t>samostatná faktura</t>
  </si>
  <si>
    <t xml:space="preserve">Toner do tiskárny HP LaserJet 1320XD </t>
  </si>
  <si>
    <t>Originální nebo kompatibilní toner splňující podmínky certifikátu STMC.Minimální výtěžnost 2x6000stran {duelpack}</t>
  </si>
  <si>
    <t>Šebesta J.,
tel.37 763 2131</t>
  </si>
  <si>
    <t>Cartridge do tiskárny HP Deskjet  F4180 - černá</t>
  </si>
  <si>
    <t>Originální, nebo kompatibilní náplň splňující shodnou sytost, barevné podání, výtěžnost, oděrnost, odolnost vůči vlhkosti  s originální catridge, naplnění a vyčerpání do 100%. Minimální kapacita 12ml.</t>
  </si>
  <si>
    <t xml:space="preserve">Název </t>
  </si>
  <si>
    <t xml:space="preserve">Měrná jednotka [MJ] </t>
  </si>
  <si>
    <t>Toner do tiskárny HP Color LaserJet CP1215 - černý</t>
  </si>
  <si>
    <t>Toner do tiskárny HP Color LaserJet CP1215 - modrý</t>
  </si>
  <si>
    <t>Toner do tiskárny HP Color LaserJet CP1215 - žlutý</t>
  </si>
  <si>
    <t>Toner do tiskárny HP Color LaserJet CP1215 - červený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</si>
  <si>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</si>
  <si>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1400 stran.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</si>
  <si>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</si>
  <si>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</si>
  <si>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</si>
  <si>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</si>
  <si>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</si>
  <si>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Obchodní název +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</si>
</sst>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</font>
    <font>
      <u val="single"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thick"/>
      <right/>
      <top style="thin"/>
      <bottom style="thick"/>
    </border>
    <border>
      <left style="medium"/>
      <right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/>
      <bottom/>
    </border>
    <border>
      <left style="thick"/>
      <right style="medium"/>
      <top style="thick"/>
      <bottom style="thin"/>
    </border>
    <border>
      <left style="thick"/>
      <right/>
      <top/>
      <bottom style="thin"/>
    </border>
    <border>
      <left style="thick"/>
      <right style="medium"/>
      <top style="thin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2" xfId="0" applyNumberFormat="1" applyBorder="1" applyProtection="1">
      <protection/>
    </xf>
    <xf numFmtId="0" fontId="0" fillId="0" borderId="0" xfId="0" applyProtection="1"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3" xfId="0" applyNumberFormat="1" applyFill="1" applyBorder="1" applyAlignment="1" applyProtection="1">
      <alignment horizontal="center" vertical="center" wrapText="1"/>
      <protection/>
    </xf>
    <xf numFmtId="0" fontId="0" fillId="2" borderId="24" xfId="0" applyNumberFormat="1" applyFill="1" applyBorder="1" applyAlignment="1" applyProtection="1">
      <alignment horizontal="left" vertical="center" wrapText="1"/>
      <protection/>
    </xf>
    <xf numFmtId="0" fontId="0" fillId="0" borderId="12" xfId="0" applyBorder="1" applyProtection="1"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/>
      <protection/>
    </xf>
    <xf numFmtId="3" fontId="0" fillId="4" borderId="26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4" borderId="27" xfId="0" applyNumberFormat="1" applyFill="1" applyBorder="1" applyAlignment="1" applyProtection="1">
      <alignment horizontal="center" vertical="center" wrapText="1"/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0" borderId="29" xfId="0" applyBorder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</xdr:row>
      <xdr:rowOff>428625</xdr:rowOff>
    </xdr:from>
    <xdr:to>
      <xdr:col>19</xdr:col>
      <xdr:colOff>190500</xdr:colOff>
      <xdr:row>8</xdr:row>
      <xdr:rowOff>95250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3838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742950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4535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246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904875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542925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68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68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3611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6506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97575" y="14706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030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97950" y="1478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57150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28575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62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495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1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1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95250</xdr:colOff>
      <xdr:row>10</xdr:row>
      <xdr:rowOff>180975</xdr:rowOff>
    </xdr:to>
    <xdr:pic>
      <xdr:nvPicPr>
        <xdr:cNvPr id="3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180975</xdr:rowOff>
    </xdr:to>
    <xdr:pic>
      <xdr:nvPicPr>
        <xdr:cNvPr id="3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3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11</xdr:row>
      <xdr:rowOff>76200</xdr:rowOff>
    </xdr:to>
    <xdr:pic>
      <xdr:nvPicPr>
        <xdr:cNvPr id="3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614362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95250</xdr:colOff>
      <xdr:row>11</xdr:row>
      <xdr:rowOff>180975</xdr:rowOff>
    </xdr:to>
    <xdr:pic>
      <xdr:nvPicPr>
        <xdr:cNvPr id="3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4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4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180975</xdr:rowOff>
    </xdr:to>
    <xdr:pic>
      <xdr:nvPicPr>
        <xdr:cNvPr id="3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590550</xdr:rowOff>
    </xdr:to>
    <xdr:pic>
      <xdr:nvPicPr>
        <xdr:cNvPr id="35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552450</xdr:rowOff>
    </xdr:to>
    <xdr:pic>
      <xdr:nvPicPr>
        <xdr:cNvPr id="3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190500</xdr:rowOff>
    </xdr:to>
    <xdr:pic>
      <xdr:nvPicPr>
        <xdr:cNvPr id="3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561975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361950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7286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5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95250</xdr:colOff>
      <xdr:row>12</xdr:row>
      <xdr:rowOff>180975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5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5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5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5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180975</xdr:rowOff>
    </xdr:to>
    <xdr:pic>
      <xdr:nvPicPr>
        <xdr:cNvPr id="3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590550</xdr:rowOff>
    </xdr:to>
    <xdr:pic>
      <xdr:nvPicPr>
        <xdr:cNvPr id="36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552450</xdr:rowOff>
    </xdr:to>
    <xdr:pic>
      <xdr:nvPicPr>
        <xdr:cNvPr id="3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190500</xdr:rowOff>
    </xdr:to>
    <xdr:pic>
      <xdr:nvPicPr>
        <xdr:cNvPr id="3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561975</xdr:rowOff>
    </xdr:to>
    <xdr:pic>
      <xdr:nvPicPr>
        <xdr:cNvPr id="3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361950</xdr:rowOff>
    </xdr:to>
    <xdr:pic>
      <xdr:nvPicPr>
        <xdr:cNvPr id="3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842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3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95250</xdr:colOff>
      <xdr:row>13</xdr:row>
      <xdr:rowOff>180975</xdr:rowOff>
    </xdr:to>
    <xdr:pic>
      <xdr:nvPicPr>
        <xdr:cNvPr id="39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3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3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39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39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39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40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40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180975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590550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552450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40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561975</xdr:rowOff>
    </xdr:to>
    <xdr:pic>
      <xdr:nvPicPr>
        <xdr:cNvPr id="40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361950</xdr:rowOff>
    </xdr:to>
    <xdr:pic>
      <xdr:nvPicPr>
        <xdr:cNvPr id="40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968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0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95250</xdr:colOff>
      <xdr:row>14</xdr:row>
      <xdr:rowOff>180975</xdr:rowOff>
    </xdr:to>
    <xdr:pic>
      <xdr:nvPicPr>
        <xdr:cNvPr id="40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0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0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0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2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1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1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1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180975</xdr:rowOff>
    </xdr:to>
    <xdr:pic>
      <xdr:nvPicPr>
        <xdr:cNvPr id="42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2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42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390525</xdr:rowOff>
    </xdr:to>
    <xdr:pic>
      <xdr:nvPicPr>
        <xdr:cNvPr id="4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361950</xdr:rowOff>
    </xdr:to>
    <xdr:pic>
      <xdr:nvPicPr>
        <xdr:cNvPr id="4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93350" y="10829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SheetLayoutView="55" workbookViewId="0" topLeftCell="A1">
      <selection activeCell="Q7" sqref="Q7"/>
    </sheetView>
  </sheetViews>
  <sheetFormatPr defaultColWidth="9.140625" defaultRowHeight="15"/>
  <cols>
    <col min="1" max="1" width="1.421875" style="85" customWidth="1"/>
    <col min="2" max="2" width="5.7109375" style="85" customWidth="1"/>
    <col min="3" max="3" width="43.421875" style="17" customWidth="1"/>
    <col min="4" max="4" width="9.7109375" style="128" customWidth="1"/>
    <col min="5" max="5" width="9.00390625" style="21" customWidth="1"/>
    <col min="6" max="7" width="40.7109375" style="17" customWidth="1"/>
    <col min="8" max="8" width="23.57421875" style="17" customWidth="1"/>
    <col min="9" max="9" width="20.8515625" style="17" customWidth="1"/>
    <col min="10" max="10" width="30.8515625" style="18" customWidth="1"/>
    <col min="11" max="11" width="18.57421875" style="18" customWidth="1"/>
    <col min="12" max="12" width="22.140625" style="17" customWidth="1"/>
    <col min="13" max="14" width="22.140625" style="137" hidden="1" customWidth="1"/>
    <col min="15" max="15" width="19.8515625" style="137" hidden="1" customWidth="1"/>
    <col min="16" max="16" width="20.8515625" style="85" customWidth="1"/>
    <col min="17" max="17" width="16.8515625" style="85" customWidth="1"/>
    <col min="18" max="18" width="21.00390625" style="85" customWidth="1"/>
    <col min="19" max="19" width="19.421875" style="85" customWidth="1"/>
    <col min="20" max="20" width="8.8515625" style="85" customWidth="1"/>
    <col min="21" max="21" width="19.28125" style="85" customWidth="1"/>
    <col min="22" max="22" width="20.8515625" style="85" customWidth="1"/>
    <col min="23" max="16384" width="8.8515625" style="85" customWidth="1"/>
  </cols>
  <sheetData>
    <row r="1" spans="2:15" s="18" customFormat="1" ht="24.6" customHeight="1">
      <c r="B1" s="63" t="s">
        <v>32</v>
      </c>
      <c r="C1" s="75"/>
      <c r="D1" s="21"/>
      <c r="E1" s="21"/>
      <c r="F1" s="76"/>
      <c r="G1" s="76"/>
      <c r="H1" s="76"/>
      <c r="I1" s="76"/>
      <c r="J1" s="76"/>
      <c r="K1" s="76"/>
      <c r="L1" s="17"/>
      <c r="M1" s="17"/>
      <c r="N1" s="17"/>
      <c r="O1" s="17"/>
    </row>
    <row r="2" spans="3:19" s="18" customFormat="1" ht="15" customHeight="1">
      <c r="C2" s="17"/>
      <c r="D2" s="15"/>
      <c r="E2" s="16"/>
      <c r="F2" s="76"/>
      <c r="G2" s="76"/>
      <c r="H2" s="76"/>
      <c r="I2" s="76"/>
      <c r="J2" s="76"/>
      <c r="K2" s="76"/>
      <c r="L2" s="17"/>
      <c r="M2" s="17"/>
      <c r="N2" s="17"/>
      <c r="O2" s="17"/>
      <c r="Q2" s="62" t="s">
        <v>33</v>
      </c>
      <c r="R2" s="62"/>
      <c r="S2" s="62"/>
    </row>
    <row r="3" spans="2:18" s="18" customFormat="1" ht="21" customHeight="1">
      <c r="B3" s="77"/>
      <c r="C3" s="78" t="s">
        <v>15</v>
      </c>
      <c r="D3" s="76"/>
      <c r="E3" s="76"/>
      <c r="F3" s="76"/>
      <c r="G3" s="76"/>
      <c r="H3" s="76"/>
      <c r="I3" s="76"/>
      <c r="J3" s="76"/>
      <c r="K3" s="76"/>
      <c r="L3" s="79"/>
      <c r="M3" s="80"/>
      <c r="N3" s="80"/>
      <c r="O3" s="80"/>
      <c r="P3" s="80"/>
      <c r="Q3" s="79"/>
      <c r="R3" s="79"/>
    </row>
    <row r="4" spans="2:18" s="18" customFormat="1" ht="18" customHeight="1" thickBot="1">
      <c r="B4" s="81"/>
      <c r="C4" s="82" t="s">
        <v>3</v>
      </c>
      <c r="D4" s="76"/>
      <c r="E4" s="76"/>
      <c r="F4" s="76"/>
      <c r="G4" s="76"/>
      <c r="H4" s="76"/>
      <c r="I4" s="76"/>
      <c r="J4" s="76"/>
      <c r="K4" s="76"/>
      <c r="L4" s="79"/>
      <c r="M4" s="17"/>
      <c r="N4" s="17"/>
      <c r="O4" s="17"/>
      <c r="P4" s="17"/>
      <c r="Q4" s="79"/>
      <c r="R4" s="79"/>
    </row>
    <row r="5" spans="2:17" s="18" customFormat="1" ht="21.75" customHeight="1" thickBot="1">
      <c r="B5" s="19"/>
      <c r="C5" s="20"/>
      <c r="D5" s="21"/>
      <c r="E5" s="21"/>
      <c r="F5" s="17"/>
      <c r="G5" s="22" t="s">
        <v>2</v>
      </c>
      <c r="H5" s="17"/>
      <c r="I5" s="17"/>
      <c r="J5" s="83"/>
      <c r="L5" s="17"/>
      <c r="M5" s="23"/>
      <c r="N5" s="23"/>
      <c r="O5" s="24"/>
      <c r="Q5" s="22" t="s">
        <v>2</v>
      </c>
    </row>
    <row r="6" spans="1:19" s="18" customFormat="1" ht="94.5" customHeight="1" thickBot="1" thickTop="1">
      <c r="A6" s="84"/>
      <c r="B6" s="25" t="s">
        <v>1</v>
      </c>
      <c r="C6" s="26" t="s">
        <v>40</v>
      </c>
      <c r="D6" s="26" t="s">
        <v>0</v>
      </c>
      <c r="E6" s="26" t="s">
        <v>41</v>
      </c>
      <c r="F6" s="26" t="s">
        <v>48</v>
      </c>
      <c r="G6" s="68" t="s">
        <v>53</v>
      </c>
      <c r="H6" s="26" t="s">
        <v>49</v>
      </c>
      <c r="I6" s="26" t="s">
        <v>50</v>
      </c>
      <c r="J6" s="26" t="s">
        <v>17</v>
      </c>
      <c r="K6" s="27" t="s">
        <v>51</v>
      </c>
      <c r="L6" s="26" t="s">
        <v>52</v>
      </c>
      <c r="M6" s="28" t="s">
        <v>16</v>
      </c>
      <c r="N6" s="28" t="s">
        <v>9</v>
      </c>
      <c r="O6" s="26" t="s">
        <v>10</v>
      </c>
      <c r="P6" s="26" t="s">
        <v>11</v>
      </c>
      <c r="Q6" s="29" t="s">
        <v>12</v>
      </c>
      <c r="R6" s="29" t="s">
        <v>13</v>
      </c>
      <c r="S6" s="29" t="s">
        <v>14</v>
      </c>
    </row>
    <row r="7" spans="2:22" ht="74.25" customHeight="1" thickTop="1">
      <c r="B7" s="86">
        <v>1</v>
      </c>
      <c r="C7" s="87" t="s">
        <v>42</v>
      </c>
      <c r="D7" s="88">
        <v>6</v>
      </c>
      <c r="E7" s="89" t="s">
        <v>27</v>
      </c>
      <c r="F7" s="90" t="s">
        <v>46</v>
      </c>
      <c r="G7" s="69"/>
      <c r="H7" s="65" t="s">
        <v>34</v>
      </c>
      <c r="I7" s="65" t="s">
        <v>18</v>
      </c>
      <c r="J7" s="65" t="s">
        <v>21</v>
      </c>
      <c r="K7" s="65" t="s">
        <v>19</v>
      </c>
      <c r="L7" s="65" t="s">
        <v>20</v>
      </c>
      <c r="M7" s="11">
        <f aca="true" t="shared" si="0" ref="M7:M15">D7*O7</f>
        <v>9060</v>
      </c>
      <c r="N7" s="11">
        <f aca="true" t="shared" si="1" ref="N7:N15">D7*P7</f>
        <v>10500</v>
      </c>
      <c r="O7" s="12">
        <v>1510</v>
      </c>
      <c r="P7" s="12">
        <v>1750</v>
      </c>
      <c r="Q7" s="13"/>
      <c r="R7" s="14">
        <f aca="true" t="shared" si="2" ref="R7:R15">D7*Q7</f>
        <v>0</v>
      </c>
      <c r="S7" s="34" t="str">
        <f aca="true" t="shared" si="3" ref="S7:S15">IF(ISNUMBER(Q7),IF(Q7&gt;P7,"NEVYHOVUJE","VYHOVUJE")," ")</f>
        <v xml:space="preserve"> </v>
      </c>
      <c r="U7" s="91"/>
      <c r="V7" s="91"/>
    </row>
    <row r="8" spans="2:22" ht="70.5" customHeight="1">
      <c r="B8" s="92">
        <v>2</v>
      </c>
      <c r="C8" s="93" t="s">
        <v>43</v>
      </c>
      <c r="D8" s="94">
        <v>3</v>
      </c>
      <c r="E8" s="95" t="s">
        <v>27</v>
      </c>
      <c r="F8" s="90" t="s">
        <v>47</v>
      </c>
      <c r="G8" s="70"/>
      <c r="H8" s="66"/>
      <c r="I8" s="66"/>
      <c r="J8" s="66"/>
      <c r="K8" s="66"/>
      <c r="L8" s="66"/>
      <c r="M8" s="7">
        <f t="shared" si="0"/>
        <v>3720</v>
      </c>
      <c r="N8" s="7">
        <f t="shared" si="1"/>
        <v>4500</v>
      </c>
      <c r="O8" s="8">
        <v>1240</v>
      </c>
      <c r="P8" s="8">
        <v>1500</v>
      </c>
      <c r="Q8" s="9"/>
      <c r="R8" s="10">
        <f t="shared" si="2"/>
        <v>0</v>
      </c>
      <c r="S8" s="35" t="str">
        <f t="shared" si="3"/>
        <v xml:space="preserve"> </v>
      </c>
      <c r="U8" s="91"/>
      <c r="V8" s="91"/>
    </row>
    <row r="9" spans="2:22" ht="66" customHeight="1">
      <c r="B9" s="96">
        <v>3</v>
      </c>
      <c r="C9" s="93" t="s">
        <v>44</v>
      </c>
      <c r="D9" s="94">
        <v>3</v>
      </c>
      <c r="E9" s="95" t="s">
        <v>27</v>
      </c>
      <c r="F9" s="90" t="s">
        <v>47</v>
      </c>
      <c r="G9" s="73"/>
      <c r="H9" s="66"/>
      <c r="I9" s="66"/>
      <c r="J9" s="66"/>
      <c r="K9" s="66"/>
      <c r="L9" s="66"/>
      <c r="M9" s="7">
        <f t="shared" si="0"/>
        <v>3720</v>
      </c>
      <c r="N9" s="7">
        <f t="shared" si="1"/>
        <v>4500</v>
      </c>
      <c r="O9" s="8">
        <v>1240</v>
      </c>
      <c r="P9" s="8">
        <v>1500</v>
      </c>
      <c r="Q9" s="9"/>
      <c r="R9" s="10">
        <f t="shared" si="2"/>
        <v>0</v>
      </c>
      <c r="S9" s="35" t="str">
        <f t="shared" si="3"/>
        <v xml:space="preserve"> </v>
      </c>
      <c r="U9" s="91"/>
      <c r="V9" s="91"/>
    </row>
    <row r="10" spans="1:22" ht="78.75" customHeight="1" thickBot="1">
      <c r="A10" s="97"/>
      <c r="B10" s="98">
        <v>4</v>
      </c>
      <c r="C10" s="99" t="s">
        <v>45</v>
      </c>
      <c r="D10" s="100">
        <v>3</v>
      </c>
      <c r="E10" s="101" t="s">
        <v>27</v>
      </c>
      <c r="F10" s="102" t="s">
        <v>47</v>
      </c>
      <c r="G10" s="72"/>
      <c r="H10" s="67"/>
      <c r="I10" s="67"/>
      <c r="J10" s="67"/>
      <c r="K10" s="67"/>
      <c r="L10" s="67"/>
      <c r="M10" s="36">
        <f t="shared" si="0"/>
        <v>3720</v>
      </c>
      <c r="N10" s="36">
        <f t="shared" si="1"/>
        <v>4500</v>
      </c>
      <c r="O10" s="37">
        <v>1240</v>
      </c>
      <c r="P10" s="37">
        <v>1500</v>
      </c>
      <c r="Q10" s="55"/>
      <c r="R10" s="38">
        <f t="shared" si="2"/>
        <v>0</v>
      </c>
      <c r="S10" s="39" t="str">
        <f t="shared" si="3"/>
        <v xml:space="preserve"> </v>
      </c>
      <c r="U10" s="91"/>
      <c r="V10" s="91"/>
    </row>
    <row r="11" spans="1:22" ht="90" customHeight="1" thickBot="1" thickTop="1">
      <c r="A11" s="103"/>
      <c r="B11" s="104">
        <v>5</v>
      </c>
      <c r="C11" s="105" t="s">
        <v>35</v>
      </c>
      <c r="D11" s="106">
        <v>2</v>
      </c>
      <c r="E11" s="56" t="s">
        <v>22</v>
      </c>
      <c r="F11" s="107" t="s">
        <v>36</v>
      </c>
      <c r="G11" s="71"/>
      <c r="H11" s="56" t="s">
        <v>34</v>
      </c>
      <c r="I11" s="56" t="s">
        <v>23</v>
      </c>
      <c r="J11" s="56"/>
      <c r="K11" s="56" t="s">
        <v>24</v>
      </c>
      <c r="L11" s="56" t="s">
        <v>25</v>
      </c>
      <c r="M11" s="51">
        <f t="shared" si="0"/>
        <v>13548</v>
      </c>
      <c r="N11" s="51">
        <f t="shared" si="1"/>
        <v>14000</v>
      </c>
      <c r="O11" s="52">
        <v>6774</v>
      </c>
      <c r="P11" s="52">
        <v>7000</v>
      </c>
      <c r="Q11" s="138"/>
      <c r="R11" s="53">
        <f t="shared" si="2"/>
        <v>0</v>
      </c>
      <c r="S11" s="54" t="str">
        <f t="shared" si="3"/>
        <v xml:space="preserve"> </v>
      </c>
      <c r="U11" s="91"/>
      <c r="V11" s="91"/>
    </row>
    <row r="12" spans="2:22" ht="90" customHeight="1" thickTop="1">
      <c r="B12" s="108">
        <v>6</v>
      </c>
      <c r="C12" s="93" t="s">
        <v>26</v>
      </c>
      <c r="D12" s="94">
        <v>3</v>
      </c>
      <c r="E12" s="109" t="s">
        <v>27</v>
      </c>
      <c r="F12" s="93" t="s">
        <v>28</v>
      </c>
      <c r="G12" s="74"/>
      <c r="H12" s="65" t="s">
        <v>34</v>
      </c>
      <c r="I12" s="65"/>
      <c r="J12" s="65"/>
      <c r="K12" s="65" t="s">
        <v>37</v>
      </c>
      <c r="L12" s="65" t="s">
        <v>29</v>
      </c>
      <c r="M12" s="7">
        <f t="shared" si="0"/>
        <v>2190</v>
      </c>
      <c r="N12" s="7">
        <f t="shared" si="1"/>
        <v>2400</v>
      </c>
      <c r="O12" s="8">
        <v>730</v>
      </c>
      <c r="P12" s="8">
        <v>800</v>
      </c>
      <c r="Q12" s="9"/>
      <c r="R12" s="10">
        <f t="shared" si="2"/>
        <v>0</v>
      </c>
      <c r="S12" s="35" t="str">
        <f t="shared" si="3"/>
        <v xml:space="preserve"> </v>
      </c>
      <c r="U12" s="91"/>
      <c r="V12" s="91"/>
    </row>
    <row r="13" spans="2:22" ht="99" customHeight="1">
      <c r="B13" s="110">
        <v>7</v>
      </c>
      <c r="C13" s="93" t="s">
        <v>26</v>
      </c>
      <c r="D13" s="94">
        <v>3</v>
      </c>
      <c r="E13" s="109" t="s">
        <v>27</v>
      </c>
      <c r="F13" s="93" t="s">
        <v>28</v>
      </c>
      <c r="G13" s="69"/>
      <c r="H13" s="66"/>
      <c r="I13" s="66"/>
      <c r="J13" s="66"/>
      <c r="K13" s="66"/>
      <c r="L13" s="66"/>
      <c r="M13" s="7">
        <f t="shared" si="0"/>
        <v>2190</v>
      </c>
      <c r="N13" s="7">
        <f t="shared" si="1"/>
        <v>2400</v>
      </c>
      <c r="O13" s="8">
        <v>730</v>
      </c>
      <c r="P13" s="8">
        <v>800</v>
      </c>
      <c r="Q13" s="9"/>
      <c r="R13" s="10">
        <f t="shared" si="2"/>
        <v>0</v>
      </c>
      <c r="S13" s="35" t="str">
        <f t="shared" si="3"/>
        <v xml:space="preserve"> </v>
      </c>
      <c r="U13" s="91"/>
      <c r="V13" s="91"/>
    </row>
    <row r="14" spans="2:22" ht="90" customHeight="1" thickBot="1">
      <c r="B14" s="111">
        <v>8</v>
      </c>
      <c r="C14" s="112" t="s">
        <v>26</v>
      </c>
      <c r="D14" s="113">
        <v>3</v>
      </c>
      <c r="E14" s="114" t="s">
        <v>27</v>
      </c>
      <c r="F14" s="112" t="s">
        <v>28</v>
      </c>
      <c r="G14" s="72"/>
      <c r="H14" s="67"/>
      <c r="I14" s="67"/>
      <c r="J14" s="67"/>
      <c r="K14" s="67"/>
      <c r="L14" s="67"/>
      <c r="M14" s="40">
        <f t="shared" si="0"/>
        <v>2190</v>
      </c>
      <c r="N14" s="40">
        <f t="shared" si="1"/>
        <v>2400</v>
      </c>
      <c r="O14" s="41">
        <v>730</v>
      </c>
      <c r="P14" s="41">
        <v>800</v>
      </c>
      <c r="Q14" s="139"/>
      <c r="R14" s="42">
        <f t="shared" si="2"/>
        <v>0</v>
      </c>
      <c r="S14" s="43" t="str">
        <f t="shared" si="3"/>
        <v xml:space="preserve"> </v>
      </c>
      <c r="U14" s="91"/>
      <c r="V14" s="91"/>
    </row>
    <row r="15" spans="1:22" ht="129" customHeight="1" thickBot="1" thickTop="1">
      <c r="A15" s="115"/>
      <c r="B15" s="116">
        <v>9</v>
      </c>
      <c r="C15" s="117" t="s">
        <v>38</v>
      </c>
      <c r="D15" s="118">
        <v>3</v>
      </c>
      <c r="E15" s="119" t="s">
        <v>27</v>
      </c>
      <c r="F15" s="117" t="s">
        <v>39</v>
      </c>
      <c r="G15" s="71"/>
      <c r="H15" s="119" t="s">
        <v>34</v>
      </c>
      <c r="I15" s="119"/>
      <c r="J15" s="119"/>
      <c r="K15" s="119" t="s">
        <v>30</v>
      </c>
      <c r="L15" s="119" t="s">
        <v>31</v>
      </c>
      <c r="M15" s="46">
        <f t="shared" si="0"/>
        <v>2181.818181818182</v>
      </c>
      <c r="N15" s="46">
        <f t="shared" si="1"/>
        <v>2400</v>
      </c>
      <c r="O15" s="47">
        <f>P15/1.1</f>
        <v>727.2727272727273</v>
      </c>
      <c r="P15" s="47">
        <v>800</v>
      </c>
      <c r="Q15" s="48"/>
      <c r="R15" s="49">
        <f t="shared" si="2"/>
        <v>0</v>
      </c>
      <c r="S15" s="50" t="str">
        <f t="shared" si="3"/>
        <v xml:space="preserve"> </v>
      </c>
      <c r="U15" s="91"/>
      <c r="V15" s="91"/>
    </row>
    <row r="16" spans="1:22" ht="90" customHeight="1" thickBot="1" thickTop="1">
      <c r="A16" s="120"/>
      <c r="B16" s="64" t="s">
        <v>5</v>
      </c>
      <c r="C16" s="64"/>
      <c r="D16" s="64"/>
      <c r="E16" s="64"/>
      <c r="F16" s="64"/>
      <c r="G16" s="30"/>
      <c r="H16" s="30"/>
      <c r="I16" s="30"/>
      <c r="J16" s="30"/>
      <c r="K16" s="121"/>
      <c r="L16" s="121"/>
      <c r="M16" s="122"/>
      <c r="N16" s="1"/>
      <c r="O16" s="44" t="s">
        <v>6</v>
      </c>
      <c r="P16" s="45" t="s">
        <v>7</v>
      </c>
      <c r="Q16" s="58" t="s">
        <v>8</v>
      </c>
      <c r="R16" s="59"/>
      <c r="S16" s="60"/>
      <c r="U16" s="91"/>
      <c r="V16" s="91"/>
    </row>
    <row r="17" spans="1:19" ht="33" customHeight="1" thickBot="1" thickTop="1">
      <c r="A17" s="120"/>
      <c r="B17" s="123" t="s">
        <v>4</v>
      </c>
      <c r="C17" s="123"/>
      <c r="D17" s="123"/>
      <c r="E17" s="123"/>
      <c r="F17" s="123"/>
      <c r="G17" s="124"/>
      <c r="H17" s="125"/>
      <c r="K17" s="31"/>
      <c r="L17" s="31"/>
      <c r="M17" s="2"/>
      <c r="N17" s="3"/>
      <c r="O17" s="4">
        <f>SUM(M7:M15)</f>
        <v>42519.818181818184</v>
      </c>
      <c r="P17" s="57">
        <f>SUM(N7:N15)</f>
        <v>47600</v>
      </c>
      <c r="Q17" s="61">
        <f>SUM(R7:R15)</f>
        <v>0</v>
      </c>
      <c r="R17" s="126"/>
      <c r="S17" s="127"/>
    </row>
    <row r="18" spans="1:20" ht="39.75" customHeight="1" thickTop="1">
      <c r="A18" s="120"/>
      <c r="I18" s="32"/>
      <c r="J18" s="32"/>
      <c r="K18" s="33"/>
      <c r="L18" s="33"/>
      <c r="M18" s="5"/>
      <c r="N18" s="129"/>
      <c r="O18" s="129"/>
      <c r="P18" s="129"/>
      <c r="Q18" s="130"/>
      <c r="R18" s="130"/>
      <c r="S18" s="130"/>
      <c r="T18" s="130"/>
    </row>
    <row r="19" spans="1:20" ht="19.95" customHeight="1">
      <c r="A19" s="120"/>
      <c r="K19" s="33"/>
      <c r="L19" s="33"/>
      <c r="M19" s="5"/>
      <c r="N19" s="129"/>
      <c r="O19" s="129"/>
      <c r="P19" s="6"/>
      <c r="Q19" s="6"/>
      <c r="R19" s="6"/>
      <c r="S19" s="130"/>
      <c r="T19" s="130"/>
    </row>
    <row r="20" spans="1:20" ht="71.25" customHeight="1">
      <c r="A20" s="120"/>
      <c r="K20" s="33"/>
      <c r="L20" s="33"/>
      <c r="M20" s="5"/>
      <c r="N20" s="129"/>
      <c r="O20" s="129"/>
      <c r="P20" s="6"/>
      <c r="Q20" s="6"/>
      <c r="R20" s="6"/>
      <c r="S20" s="130"/>
      <c r="T20" s="130"/>
    </row>
    <row r="21" spans="1:20" ht="36" customHeight="1">
      <c r="A21" s="120"/>
      <c r="K21" s="131"/>
      <c r="L21" s="131"/>
      <c r="M21" s="132"/>
      <c r="N21" s="132"/>
      <c r="O21" s="132"/>
      <c r="P21" s="129"/>
      <c r="Q21" s="130"/>
      <c r="R21" s="130"/>
      <c r="S21" s="130"/>
      <c r="T21" s="130"/>
    </row>
    <row r="22" spans="1:20" ht="14.25" customHeight="1">
      <c r="A22" s="120"/>
      <c r="B22" s="130"/>
      <c r="C22" s="133"/>
      <c r="D22" s="134"/>
      <c r="E22" s="135"/>
      <c r="F22" s="133"/>
      <c r="G22" s="133"/>
      <c r="H22" s="133"/>
      <c r="I22" s="133"/>
      <c r="J22" s="136"/>
      <c r="K22" s="136"/>
      <c r="L22" s="136"/>
      <c r="M22" s="129"/>
      <c r="N22" s="129"/>
      <c r="O22" s="129"/>
      <c r="P22" s="129"/>
      <c r="Q22" s="130"/>
      <c r="R22" s="130"/>
      <c r="S22" s="130"/>
      <c r="T22" s="130"/>
    </row>
    <row r="23" spans="1:20" ht="14.25" customHeight="1">
      <c r="A23" s="120"/>
      <c r="B23" s="130"/>
      <c r="C23" s="133"/>
      <c r="D23" s="134"/>
      <c r="E23" s="135"/>
      <c r="F23" s="133"/>
      <c r="G23" s="133"/>
      <c r="H23" s="133"/>
      <c r="I23" s="133"/>
      <c r="J23" s="136"/>
      <c r="K23" s="136"/>
      <c r="L23" s="136"/>
      <c r="M23" s="129"/>
      <c r="N23" s="129"/>
      <c r="O23" s="129"/>
      <c r="P23" s="129"/>
      <c r="Q23" s="130"/>
      <c r="R23" s="130"/>
      <c r="S23" s="130"/>
      <c r="T23" s="130"/>
    </row>
    <row r="24" spans="1:20" ht="14.25" customHeight="1">
      <c r="A24" s="120"/>
      <c r="B24" s="130"/>
      <c r="C24" s="133"/>
      <c r="D24" s="134"/>
      <c r="E24" s="135"/>
      <c r="F24" s="133"/>
      <c r="G24" s="133"/>
      <c r="H24" s="133"/>
      <c r="I24" s="133"/>
      <c r="J24" s="136"/>
      <c r="K24" s="136"/>
      <c r="L24" s="136"/>
      <c r="M24" s="129"/>
      <c r="N24" s="129"/>
      <c r="O24" s="129"/>
      <c r="P24" s="129"/>
      <c r="Q24" s="130"/>
      <c r="R24" s="130"/>
      <c r="S24" s="130"/>
      <c r="T24" s="130"/>
    </row>
    <row r="25" spans="1:20" ht="14.25" customHeight="1">
      <c r="A25" s="120"/>
      <c r="B25" s="130"/>
      <c r="C25" s="133"/>
      <c r="D25" s="134"/>
      <c r="E25" s="135"/>
      <c r="F25" s="133"/>
      <c r="G25" s="133"/>
      <c r="H25" s="133"/>
      <c r="I25" s="133"/>
      <c r="J25" s="136"/>
      <c r="K25" s="136"/>
      <c r="L25" s="136"/>
      <c r="M25" s="129"/>
      <c r="N25" s="129"/>
      <c r="O25" s="129"/>
      <c r="P25" s="129"/>
      <c r="Q25" s="130"/>
      <c r="R25" s="130"/>
      <c r="S25" s="130"/>
      <c r="T25" s="130"/>
    </row>
    <row r="26" spans="3:15" ht="15">
      <c r="C26" s="18"/>
      <c r="D26" s="85"/>
      <c r="E26" s="18"/>
      <c r="F26" s="18"/>
      <c r="G26" s="18"/>
      <c r="H26" s="18"/>
      <c r="I26" s="18"/>
      <c r="L26" s="18"/>
      <c r="M26" s="85"/>
      <c r="N26" s="85"/>
      <c r="O26" s="85"/>
    </row>
    <row r="27" spans="3:15" ht="15">
      <c r="C27" s="18"/>
      <c r="D27" s="85"/>
      <c r="E27" s="18"/>
      <c r="F27" s="18"/>
      <c r="G27" s="18"/>
      <c r="H27" s="18"/>
      <c r="I27" s="18"/>
      <c r="L27" s="18"/>
      <c r="M27" s="85"/>
      <c r="N27" s="85"/>
      <c r="O27" s="85"/>
    </row>
    <row r="28" spans="3:15" ht="15">
      <c r="C28" s="18"/>
      <c r="D28" s="85"/>
      <c r="E28" s="18"/>
      <c r="F28" s="18"/>
      <c r="G28" s="18"/>
      <c r="H28" s="18"/>
      <c r="I28" s="18"/>
      <c r="L28" s="18"/>
      <c r="M28" s="85"/>
      <c r="N28" s="85"/>
      <c r="O28" s="85"/>
    </row>
  </sheetData>
  <sheetProtection password="F79C" sheet="1" objects="1" scenarios="1" selectLockedCells="1"/>
  <mergeCells count="16">
    <mergeCell ref="Q16:S16"/>
    <mergeCell ref="B17:F17"/>
    <mergeCell ref="Q17:S17"/>
    <mergeCell ref="Q2:S2"/>
    <mergeCell ref="B1:C1"/>
    <mergeCell ref="B16:F16"/>
    <mergeCell ref="K7:K10"/>
    <mergeCell ref="K12:K14"/>
    <mergeCell ref="J7:J10"/>
    <mergeCell ref="J12:J14"/>
    <mergeCell ref="I7:I10"/>
    <mergeCell ref="H7:H10"/>
    <mergeCell ref="I12:I14"/>
    <mergeCell ref="H12:H14"/>
    <mergeCell ref="L7:L10"/>
    <mergeCell ref="L12:L14"/>
  </mergeCells>
  <conditionalFormatting sqref="D7:D10 B7:B15">
    <cfRule type="containsBlanks" priority="62" dxfId="4">
      <formula>LEN(TRIM(B7))=0</formula>
    </cfRule>
  </conditionalFormatting>
  <conditionalFormatting sqref="B7:B15">
    <cfRule type="cellIs" priority="57" dxfId="35" operator="greaterThanOrEqual">
      <formula>1</formula>
    </cfRule>
  </conditionalFormatting>
  <conditionalFormatting sqref="Q9:Q10 Q7">
    <cfRule type="notContainsBlanks" priority="55" dxfId="6">
      <formula>LEN(TRIM(Q7))&gt;0</formula>
    </cfRule>
    <cfRule type="containsBlanks" priority="56" dxfId="5">
      <formula>LEN(TRIM(Q7))=0</formula>
    </cfRule>
  </conditionalFormatting>
  <conditionalFormatting sqref="S7:S10">
    <cfRule type="cellIs" priority="53" dxfId="3" operator="equal">
      <formula>"NEVYHOVUJE"</formula>
    </cfRule>
    <cfRule type="cellIs" priority="54" dxfId="2" operator="equal">
      <formula>"VYHOVUJE"</formula>
    </cfRule>
  </conditionalFormatting>
  <conditionalFormatting sqref="Q8">
    <cfRule type="notContainsBlanks" priority="51" dxfId="6">
      <formula>LEN(TRIM(Q8))&gt;0</formula>
    </cfRule>
    <cfRule type="containsBlanks" priority="52" dxfId="5">
      <formula>LEN(TRIM(Q8))=0</formula>
    </cfRule>
  </conditionalFormatting>
  <conditionalFormatting sqref="B4">
    <cfRule type="containsBlanks" priority="43" dxfId="1">
      <formula>LEN(TRIM(B4))=0</formula>
    </cfRule>
    <cfRule type="notContainsBlanks" priority="44" dxfId="0">
      <formula>LEN(TRIM(B4))&gt;0</formula>
    </cfRule>
  </conditionalFormatting>
  <conditionalFormatting sqref="D11">
    <cfRule type="containsBlanks" priority="42" dxfId="4">
      <formula>LEN(TRIM(D11))=0</formula>
    </cfRule>
  </conditionalFormatting>
  <conditionalFormatting sqref="Q11">
    <cfRule type="notContainsBlanks" priority="37" dxfId="6">
      <formula>LEN(TRIM(Q11))&gt;0</formula>
    </cfRule>
    <cfRule type="containsBlanks" priority="38" dxfId="5">
      <formula>LEN(TRIM(Q11))=0</formula>
    </cfRule>
  </conditionalFormatting>
  <conditionalFormatting sqref="S11">
    <cfRule type="cellIs" priority="35" dxfId="3" operator="equal">
      <formula>"NEVYHOVUJE"</formula>
    </cfRule>
    <cfRule type="cellIs" priority="36" dxfId="2" operator="equal">
      <formula>"VYHOVUJE"</formula>
    </cfRule>
  </conditionalFormatting>
  <conditionalFormatting sqref="D12">
    <cfRule type="containsBlanks" priority="34" dxfId="4">
      <formula>LEN(TRIM(D12))=0</formula>
    </cfRule>
  </conditionalFormatting>
  <conditionalFormatting sqref="Q12">
    <cfRule type="notContainsBlanks" priority="29" dxfId="6">
      <formula>LEN(TRIM(Q12))&gt;0</formula>
    </cfRule>
    <cfRule type="containsBlanks" priority="30" dxfId="5">
      <formula>LEN(TRIM(Q12))=0</formula>
    </cfRule>
  </conditionalFormatting>
  <conditionalFormatting sqref="S12">
    <cfRule type="cellIs" priority="27" dxfId="3" operator="equal">
      <formula>"NEVYHOVUJE"</formula>
    </cfRule>
    <cfRule type="cellIs" priority="28" dxfId="2" operator="equal">
      <formula>"VYHOVUJE"</formula>
    </cfRule>
  </conditionalFormatting>
  <conditionalFormatting sqref="D13">
    <cfRule type="containsBlanks" priority="26" dxfId="4">
      <formula>LEN(TRIM(D13))=0</formula>
    </cfRule>
  </conditionalFormatting>
  <conditionalFormatting sqref="Q13">
    <cfRule type="notContainsBlanks" priority="21" dxfId="6">
      <formula>LEN(TRIM(Q13))&gt;0</formula>
    </cfRule>
    <cfRule type="containsBlanks" priority="22" dxfId="5">
      <formula>LEN(TRIM(Q13))=0</formula>
    </cfRule>
  </conditionalFormatting>
  <conditionalFormatting sqref="S13">
    <cfRule type="cellIs" priority="19" dxfId="3" operator="equal">
      <formula>"NEVYHOVUJE"</formula>
    </cfRule>
    <cfRule type="cellIs" priority="20" dxfId="2" operator="equal">
      <formula>"VYHOVUJE"</formula>
    </cfRule>
  </conditionalFormatting>
  <conditionalFormatting sqref="Q15">
    <cfRule type="notContainsBlanks" priority="3" dxfId="6">
      <formula>LEN(TRIM(Q15))&gt;0</formula>
    </cfRule>
    <cfRule type="containsBlanks" priority="4" dxfId="5">
      <formula>LEN(TRIM(Q15))=0</formula>
    </cfRule>
  </conditionalFormatting>
  <conditionalFormatting sqref="S14">
    <cfRule type="cellIs" priority="11" dxfId="3" operator="equal">
      <formula>"NEVYHOVUJE"</formula>
    </cfRule>
    <cfRule type="cellIs" priority="12" dxfId="2" operator="equal">
      <formula>"VYHOVUJE"</formula>
    </cfRule>
  </conditionalFormatting>
  <conditionalFormatting sqref="D14">
    <cfRule type="containsBlanks" priority="18" dxfId="4">
      <formula>LEN(TRIM(D14))=0</formula>
    </cfRule>
  </conditionalFormatting>
  <conditionalFormatting sqref="Q14">
    <cfRule type="notContainsBlanks" priority="13" dxfId="6">
      <formula>LEN(TRIM(Q14))&gt;0</formula>
    </cfRule>
    <cfRule type="containsBlanks" priority="14" dxfId="5">
      <formula>LEN(TRIM(Q14))=0</formula>
    </cfRule>
  </conditionalFormatting>
  <conditionalFormatting sqref="D15">
    <cfRule type="containsBlanks" priority="10" dxfId="4">
      <formula>LEN(TRIM(D15))=0</formula>
    </cfRule>
  </conditionalFormatting>
  <conditionalFormatting sqref="S15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G7:G15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2" disablePrompts="1">
    <dataValidation type="list" showInputMessage="1" showErrorMessage="1" sqref="I7 I11:I12 I15">
      <formula1>"ANO,NE"</formula1>
    </dataValidation>
    <dataValidation type="list" showInputMessage="1" showErrorMessage="1" sqref="E7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2016-04-21T07:58:19Z</dcterms:modified>
  <cp:category/>
  <cp:version/>
  <cp:contentType/>
  <cp:contentStatus/>
</cp:coreProperties>
</file>