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'Tonery'!$B$1:$S$29</definedName>
  </definedNames>
  <calcPr calcId="145621"/>
</workbook>
</file>

<file path=xl/sharedStrings.xml><?xml version="1.0" encoding="utf-8"?>
<sst xmlns="http://schemas.openxmlformats.org/spreadsheetml/2006/main" count="102" uniqueCount="73">
  <si>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</si>
  <si>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</si>
  <si>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</si>
  <si>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</si>
  <si>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</si>
  <si>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</si>
  <si>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</si>
  <si>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</si>
  <si>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</si>
  <si>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</si>
  <si>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</si>
  <si>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</si>
  <si>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</si>
  <si>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</si>
  <si>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</si>
  <si>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</si>
  <si>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</si>
  <si>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</si>
  <si>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</si>
  <si>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Univerzitní 22, UK 008,Plzeň</t>
  </si>
  <si>
    <t>EO - Vlková , Tel: 377631146</t>
  </si>
  <si>
    <t>Univerzitní 8,rektorát, kanclář 218,Plzeň</t>
  </si>
  <si>
    <t>3.</t>
  </si>
  <si>
    <t>Peckertová Miluše 37763 1361</t>
  </si>
  <si>
    <t xml:space="preserve">Toner do tiskárny Triumph Adler 3505ci- černý  </t>
  </si>
  <si>
    <t>Originální toner. Výtěžnost 25000 stran.</t>
  </si>
  <si>
    <t xml:space="preserve">Toner do tiskárny Triumph Adler 3505ci- azurový  </t>
  </si>
  <si>
    <t>Originální toner. Výtěžnost 15000 stran.</t>
  </si>
  <si>
    <t xml:space="preserve">Toner do tiskárny Triumph Adler 3505ci- purpurový  </t>
  </si>
  <si>
    <t xml:space="preserve">Toner do tiskárny Triumph Adler 3505ci- žlutý  </t>
  </si>
  <si>
    <t>ANO</t>
  </si>
  <si>
    <t>PUNTIS
LO1506</t>
  </si>
  <si>
    <t xml:space="preserve">Technická 8, Plzeň
NTIS
UN 526
</t>
  </si>
  <si>
    <t>M. Lintimerová
37763 2543</t>
  </si>
  <si>
    <t>PS-E  P. Janča, tel: 37763 1804</t>
  </si>
  <si>
    <t>Originální toner. Výtěžnost 2200 stran.</t>
  </si>
  <si>
    <t>Originální toner. Výtěžnost 1500 stran.</t>
  </si>
  <si>
    <t>Lenka Holečková, 37763 4808</t>
  </si>
  <si>
    <t>Univerzitní 22, UU 207,Plzeň</t>
  </si>
  <si>
    <t xml:space="preserve">Veleslavínova 42, Plzeń VC 122 </t>
  </si>
  <si>
    <t xml:space="preserve">Originální, nebo kompatibilní toner splňující podmínky certifikátu STMC. Minimální výtěžnost při 5% pokrytí 2500 stran. </t>
  </si>
  <si>
    <t>EVERDARCE
TA04010727</t>
  </si>
  <si>
    <t>Stanovení rozsahu PpS a jejich ocenění
TA04020320</t>
  </si>
  <si>
    <t>Technická 8
NTIS, UN 526 Plzeň</t>
  </si>
  <si>
    <t>M. Lintimerová
tel: 37763 2543</t>
  </si>
  <si>
    <t>Priloha_1_KS_technicka_specifikace_T-007-2016</t>
  </si>
  <si>
    <t>Tonery - 007 - 2016</t>
  </si>
  <si>
    <t xml:space="preserve">samostatná faktura </t>
  </si>
  <si>
    <t>Toner do tiskárny Brother DCP-1512  E - černý</t>
  </si>
  <si>
    <t>Toner do tiskárny OKI MB 441 černý</t>
  </si>
  <si>
    <t>originální toner, min.výtěžnost 1000 stran</t>
  </si>
  <si>
    <t>Toner pro tiskárnu Triumph Adler DCC 6525, barva purpurová (magenta)</t>
  </si>
  <si>
    <t>Originální toner Triumph Adler, výtěžnost 6000 stran.</t>
  </si>
  <si>
    <t>Toner pro tiskárnu Triumph Adler DCC 6525, barva azurová (cyan)</t>
  </si>
  <si>
    <t>Toner pro tiskárnu Triumph Adler DCC 6525,  barva žlutá (yellow),</t>
  </si>
  <si>
    <t xml:space="preserve">Toner pro OKI MB441 </t>
  </si>
  <si>
    <t xml:space="preserve">Toner do tiskárny OKI MC332-black </t>
  </si>
  <si>
    <t>Toner do tiskárny OKI MC332-cyan</t>
  </si>
  <si>
    <t xml:space="preserve">Toner do tiskárny OKI MC332-magenta </t>
  </si>
  <si>
    <t xml:space="preserve">Toner do tiskárny OKI MC332-yellow </t>
  </si>
  <si>
    <t>Toner do multifunkčního zařízení UTAX CDC 1725 - barva žlutá (yellow)</t>
  </si>
  <si>
    <t>originální, nebo kompatibilní toner splňující podmínky certifikátu STMC. Minimální výtěžnost při 5% pokrytí 1500 stran.</t>
  </si>
  <si>
    <t>Originální, nebo kompatibilní toner splňující podmínky certifikátu STMC. Minimální výtěžnost při 5% pokrytí 12000 stran</t>
  </si>
  <si>
    <t>Toner do tiskárny Samsung M2875nd - black</t>
  </si>
  <si>
    <t>Originální toner pro Samsung M2875nd,min výtěžnost 3000 stran</t>
  </si>
  <si>
    <t xml:space="preserve">Název </t>
  </si>
  <si>
    <t xml:space="preserve">Měrná jednotka [MJ] </t>
  </si>
  <si>
    <t xml:space="preserve">Popis </t>
  </si>
  <si>
    <t>Fakturace</t>
  </si>
  <si>
    <t>Financováno
 z projektových finančních prostředků</t>
  </si>
  <si>
    <t xml:space="preserve">Kontaktní osoba 
k převzetí zboží </t>
  </si>
  <si>
    <t xml:space="preserve">Místo dodání </t>
  </si>
  <si>
    <t>Obchodní název +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</si>
</sst>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u val="single"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3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/>
      <top/>
      <bottom style="thick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2" borderId="9" xfId="0" applyNumberFormat="1" applyFont="1" applyFill="1" applyBorder="1" applyAlignment="1" applyProtection="1">
      <alignment horizontal="right" vertical="center" inden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8" xfId="0" applyBorder="1" applyProtection="1"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vertical="center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ont="1" applyFill="1" applyBorder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49" fontId="0" fillId="2" borderId="3" xfId="0" applyNumberFormat="1" applyFill="1" applyBorder="1" applyAlignment="1" applyProtection="1">
      <alignment horizontal="center" vertical="center" wrapText="1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Protection="1"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16" fillId="2" borderId="23" xfId="0" applyFont="1" applyFill="1" applyBorder="1" applyAlignment="1" applyProtection="1">
      <alignment horizontal="left" vertical="center" wrapText="1"/>
      <protection/>
    </xf>
    <xf numFmtId="0" fontId="0" fillId="2" borderId="24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16" fillId="2" borderId="25" xfId="0" applyFont="1" applyFill="1" applyBorder="1" applyAlignment="1" applyProtection="1">
      <alignment horizontal="left" vertical="center" wrapText="1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16" fillId="2" borderId="27" xfId="0" applyFont="1" applyFill="1" applyBorder="1" applyAlignment="1" applyProtection="1">
      <alignment horizontal="left" vertical="center" wrapText="1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0" fillId="2" borderId="29" xfId="0" applyNumberFormat="1" applyFill="1" applyBorder="1" applyAlignment="1" applyProtection="1">
      <alignment horizontal="center" vertical="center" wrapText="1"/>
      <protection/>
    </xf>
    <xf numFmtId="49" fontId="0" fillId="2" borderId="16" xfId="0" applyNumberFormat="1" applyFont="1" applyFill="1" applyBorder="1" applyAlignment="1" applyProtection="1">
      <alignment horizontal="left" vertical="center" wrapText="1"/>
      <protection/>
    </xf>
    <xf numFmtId="49" fontId="0" fillId="2" borderId="16" xfId="0" applyNumberFormat="1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49" fontId="0" fillId="2" borderId="30" xfId="0" applyNumberFormat="1" applyFont="1" applyFill="1" applyBorder="1" applyAlignment="1" applyProtection="1">
      <alignment horizontal="left" vertical="center" wrapText="1"/>
      <protection/>
    </xf>
    <xf numFmtId="49" fontId="0" fillId="2" borderId="30" xfId="0" applyNumberForma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3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30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95250</xdr:colOff>
      <xdr:row>23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95250</xdr:colOff>
      <xdr:row>26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104775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3592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152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190500</xdr:colOff>
      <xdr:row>23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725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31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33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766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7660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28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28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24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28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85725</xdr:colOff>
      <xdr:row>25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28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474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26682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33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556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26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02325" y="1376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25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087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27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02700" y="1383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1</xdr:row>
      <xdr:rowOff>247650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1143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98100" y="847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SheetLayoutView="55" workbookViewId="0" topLeftCell="A1">
      <selection activeCell="G8" sqref="G8"/>
    </sheetView>
  </sheetViews>
  <sheetFormatPr defaultColWidth="9.140625" defaultRowHeight="15"/>
  <cols>
    <col min="1" max="1" width="1.421875" style="94" customWidth="1"/>
    <col min="2" max="2" width="5.7109375" style="94" customWidth="1"/>
    <col min="3" max="3" width="42.00390625" style="23" customWidth="1"/>
    <col min="4" max="4" width="9.7109375" style="143" customWidth="1"/>
    <col min="5" max="5" width="9.00390625" style="27" customWidth="1"/>
    <col min="6" max="7" width="40.7109375" style="23" customWidth="1"/>
    <col min="8" max="8" width="23.57421875" style="23" customWidth="1"/>
    <col min="9" max="9" width="20.8515625" style="23" customWidth="1"/>
    <col min="10" max="10" width="30.8515625" style="24" customWidth="1"/>
    <col min="11" max="11" width="18.57421875" style="24" customWidth="1"/>
    <col min="12" max="12" width="22.140625" style="23" customWidth="1"/>
    <col min="13" max="14" width="22.140625" style="152" hidden="1" customWidth="1"/>
    <col min="15" max="15" width="19.8515625" style="152" hidden="1" customWidth="1"/>
    <col min="16" max="16" width="20.8515625" style="94" customWidth="1"/>
    <col min="17" max="17" width="16.8515625" style="94" customWidth="1"/>
    <col min="18" max="18" width="21.00390625" style="94" customWidth="1"/>
    <col min="19" max="19" width="19.421875" style="94" customWidth="1"/>
    <col min="20" max="20" width="8.8515625" style="94" customWidth="1"/>
    <col min="21" max="21" width="13.140625" style="94" customWidth="1"/>
    <col min="22" max="22" width="13.28125" style="94" customWidth="1"/>
    <col min="23" max="16384" width="8.8515625" style="94" customWidth="1"/>
  </cols>
  <sheetData>
    <row r="1" spans="2:15" s="24" customFormat="1" ht="24.6" customHeight="1">
      <c r="B1" s="59" t="s">
        <v>46</v>
      </c>
      <c r="C1" s="76"/>
      <c r="D1" s="27"/>
      <c r="E1" s="27"/>
      <c r="F1" s="23"/>
      <c r="G1" s="23"/>
      <c r="H1" s="77"/>
      <c r="I1" s="78"/>
      <c r="J1" s="78"/>
      <c r="K1" s="79"/>
      <c r="L1" s="23"/>
      <c r="M1" s="23"/>
      <c r="N1" s="23"/>
      <c r="O1" s="23"/>
    </row>
    <row r="2" spans="3:19" s="24" customFormat="1" ht="42.75" customHeight="1">
      <c r="C2" s="23"/>
      <c r="D2" s="21"/>
      <c r="E2" s="22"/>
      <c r="F2" s="23"/>
      <c r="G2" s="23"/>
      <c r="H2" s="80"/>
      <c r="I2" s="80"/>
      <c r="J2" s="80"/>
      <c r="K2" s="80"/>
      <c r="L2" s="23"/>
      <c r="M2" s="23"/>
      <c r="N2" s="23"/>
      <c r="O2" s="23"/>
      <c r="Q2" s="58" t="s">
        <v>45</v>
      </c>
      <c r="R2" s="58"/>
      <c r="S2" s="58"/>
    </row>
    <row r="3" spans="2:18" s="24" customFormat="1" ht="23.25" customHeight="1">
      <c r="B3" s="81"/>
      <c r="C3" s="82" t="s">
        <v>15</v>
      </c>
      <c r="D3" s="83"/>
      <c r="E3" s="83"/>
      <c r="F3" s="84"/>
      <c r="G3" s="84"/>
      <c r="H3" s="84"/>
      <c r="I3" s="84"/>
      <c r="J3" s="84"/>
      <c r="K3" s="84"/>
      <c r="L3" s="80"/>
      <c r="M3" s="84"/>
      <c r="N3" s="84"/>
      <c r="O3" s="84"/>
      <c r="P3" s="84"/>
      <c r="Q3" s="80"/>
      <c r="R3" s="80"/>
    </row>
    <row r="4" spans="2:18" s="24" customFormat="1" ht="21" customHeight="1" thickBot="1">
      <c r="B4" s="85"/>
      <c r="C4" s="86" t="s">
        <v>3</v>
      </c>
      <c r="D4" s="83"/>
      <c r="E4" s="83"/>
      <c r="F4" s="84"/>
      <c r="G4" s="84"/>
      <c r="H4" s="84"/>
      <c r="I4" s="84"/>
      <c r="J4" s="84"/>
      <c r="K4" s="84"/>
      <c r="L4" s="80"/>
      <c r="M4" s="23"/>
      <c r="N4" s="23"/>
      <c r="O4" s="23"/>
      <c r="P4" s="23"/>
      <c r="Q4" s="80"/>
      <c r="R4" s="80"/>
    </row>
    <row r="5" spans="2:17" s="24" customFormat="1" ht="42.75" customHeight="1" thickBot="1">
      <c r="B5" s="25"/>
      <c r="C5" s="26"/>
      <c r="D5" s="27"/>
      <c r="E5" s="27"/>
      <c r="F5" s="23"/>
      <c r="G5" s="28" t="s">
        <v>2</v>
      </c>
      <c r="H5" s="23"/>
      <c r="I5" s="23"/>
      <c r="J5" s="87"/>
      <c r="L5" s="23"/>
      <c r="M5" s="29"/>
      <c r="N5" s="29"/>
      <c r="O5" s="30"/>
      <c r="Q5" s="28" t="s">
        <v>2</v>
      </c>
    </row>
    <row r="6" spans="2:19" s="24" customFormat="1" ht="94.5" customHeight="1" thickBot="1" thickTop="1">
      <c r="B6" s="31" t="s">
        <v>1</v>
      </c>
      <c r="C6" s="32" t="s">
        <v>65</v>
      </c>
      <c r="D6" s="32" t="s">
        <v>0</v>
      </c>
      <c r="E6" s="32" t="s">
        <v>66</v>
      </c>
      <c r="F6" s="32" t="s">
        <v>67</v>
      </c>
      <c r="G6" s="66" t="s">
        <v>72</v>
      </c>
      <c r="H6" s="32" t="s">
        <v>68</v>
      </c>
      <c r="I6" s="32" t="s">
        <v>69</v>
      </c>
      <c r="J6" s="32" t="s">
        <v>17</v>
      </c>
      <c r="K6" s="33" t="s">
        <v>70</v>
      </c>
      <c r="L6" s="32" t="s">
        <v>71</v>
      </c>
      <c r="M6" s="34" t="s">
        <v>16</v>
      </c>
      <c r="N6" s="34" t="s">
        <v>9</v>
      </c>
      <c r="O6" s="32" t="s">
        <v>10</v>
      </c>
      <c r="P6" s="32" t="s">
        <v>11</v>
      </c>
      <c r="Q6" s="57" t="s">
        <v>12</v>
      </c>
      <c r="R6" s="57" t="s">
        <v>13</v>
      </c>
      <c r="S6" s="57" t="s">
        <v>14</v>
      </c>
    </row>
    <row r="7" spans="1:22" ht="51.75" customHeight="1" thickTop="1">
      <c r="A7" s="88"/>
      <c r="B7" s="89">
        <v>1</v>
      </c>
      <c r="C7" s="90" t="s">
        <v>49</v>
      </c>
      <c r="D7" s="91">
        <v>2</v>
      </c>
      <c r="E7" s="92" t="s">
        <v>18</v>
      </c>
      <c r="F7" s="93" t="s">
        <v>61</v>
      </c>
      <c r="G7" s="67"/>
      <c r="H7" s="61" t="s">
        <v>47</v>
      </c>
      <c r="I7" s="61"/>
      <c r="J7" s="61"/>
      <c r="K7" s="61" t="s">
        <v>34</v>
      </c>
      <c r="L7" s="61" t="s">
        <v>19</v>
      </c>
      <c r="M7" s="16">
        <f>D7*O7</f>
        <v>2160</v>
      </c>
      <c r="N7" s="16">
        <f>D7*P7</f>
        <v>2400</v>
      </c>
      <c r="O7" s="53">
        <f>P7*0.9</f>
        <v>1080</v>
      </c>
      <c r="P7" s="17">
        <v>1200</v>
      </c>
      <c r="Q7" s="18"/>
      <c r="R7" s="19">
        <f>D7*Q7</f>
        <v>0</v>
      </c>
      <c r="S7" s="41" t="str">
        <f aca="true" t="shared" si="0" ref="S7:S22">IF(ISNUMBER(Q7),IF(Q7&gt;P7,"NEVYHOVUJE","VYHOVUJE")," ")</f>
        <v xml:space="preserve"> </v>
      </c>
      <c r="U7" s="95"/>
      <c r="V7" s="95"/>
    </row>
    <row r="8" spans="1:22" ht="35.25" customHeight="1" thickBot="1">
      <c r="A8" s="96"/>
      <c r="B8" s="97">
        <v>2</v>
      </c>
      <c r="C8" s="54" t="s">
        <v>48</v>
      </c>
      <c r="D8" s="51">
        <v>2</v>
      </c>
      <c r="E8" s="44" t="s">
        <v>18</v>
      </c>
      <c r="F8" s="98" t="s">
        <v>50</v>
      </c>
      <c r="G8" s="68"/>
      <c r="H8" s="63"/>
      <c r="I8" s="63"/>
      <c r="J8" s="63"/>
      <c r="K8" s="63"/>
      <c r="L8" s="63"/>
      <c r="M8" s="12">
        <f>D8*O8</f>
        <v>2160</v>
      </c>
      <c r="N8" s="12">
        <f>D8*P8</f>
        <v>2400</v>
      </c>
      <c r="O8" s="13">
        <f>P8*0.9</f>
        <v>1080</v>
      </c>
      <c r="P8" s="13">
        <v>1200</v>
      </c>
      <c r="Q8" s="14"/>
      <c r="R8" s="15">
        <f>D8*Q8</f>
        <v>0</v>
      </c>
      <c r="S8" s="43" t="str">
        <f t="shared" si="0"/>
        <v xml:space="preserve"> </v>
      </c>
      <c r="U8" s="95"/>
      <c r="V8" s="95"/>
    </row>
    <row r="9" spans="1:22" ht="60" customHeight="1" thickBot="1" thickTop="1">
      <c r="A9" s="99"/>
      <c r="B9" s="100">
        <v>3</v>
      </c>
      <c r="C9" s="101" t="s">
        <v>60</v>
      </c>
      <c r="D9" s="102">
        <v>1</v>
      </c>
      <c r="E9" s="56" t="s">
        <v>18</v>
      </c>
      <c r="F9" s="54" t="s">
        <v>62</v>
      </c>
      <c r="G9" s="75"/>
      <c r="H9" s="56" t="s">
        <v>47</v>
      </c>
      <c r="I9" s="56"/>
      <c r="J9" s="56"/>
      <c r="K9" s="56" t="s">
        <v>20</v>
      </c>
      <c r="L9" s="44" t="s">
        <v>21</v>
      </c>
      <c r="M9" s="45">
        <f>D9*O9</f>
        <v>2700</v>
      </c>
      <c r="N9" s="45">
        <f>D9*P9</f>
        <v>3000</v>
      </c>
      <c r="O9" s="13">
        <f aca="true" t="shared" si="1" ref="O9:O22">P9*0.9</f>
        <v>2700</v>
      </c>
      <c r="P9" s="50">
        <v>3000</v>
      </c>
      <c r="Q9" s="47"/>
      <c r="R9" s="48">
        <f>D9*Q9</f>
        <v>0</v>
      </c>
      <c r="S9" s="49" t="str">
        <f t="shared" si="0"/>
        <v xml:space="preserve"> </v>
      </c>
      <c r="U9" s="95"/>
      <c r="V9" s="95"/>
    </row>
    <row r="10" spans="1:22" ht="40.5" customHeight="1" thickTop="1">
      <c r="A10" s="88" t="s">
        <v>22</v>
      </c>
      <c r="B10" s="89">
        <v>4</v>
      </c>
      <c r="C10" s="103" t="s">
        <v>51</v>
      </c>
      <c r="D10" s="104">
        <v>1</v>
      </c>
      <c r="E10" s="105" t="s">
        <v>18</v>
      </c>
      <c r="F10" s="103" t="s">
        <v>52</v>
      </c>
      <c r="G10" s="71"/>
      <c r="H10" s="61" t="s">
        <v>47</v>
      </c>
      <c r="I10" s="61"/>
      <c r="J10" s="61"/>
      <c r="K10" s="61" t="s">
        <v>23</v>
      </c>
      <c r="L10" s="61" t="s">
        <v>38</v>
      </c>
      <c r="M10" s="16">
        <f>D10*O10</f>
        <v>2070</v>
      </c>
      <c r="N10" s="52">
        <f>D10*P10</f>
        <v>2300</v>
      </c>
      <c r="O10" s="7">
        <f t="shared" si="1"/>
        <v>2070</v>
      </c>
      <c r="P10" s="9">
        <v>2300</v>
      </c>
      <c r="Q10" s="18"/>
      <c r="R10" s="19">
        <f>D10*Q10</f>
        <v>0</v>
      </c>
      <c r="S10" s="41" t="str">
        <f t="shared" si="0"/>
        <v xml:space="preserve"> </v>
      </c>
      <c r="U10" s="95"/>
      <c r="V10" s="95"/>
    </row>
    <row r="11" spans="2:22" ht="39.75" customHeight="1">
      <c r="B11" s="106">
        <v>5</v>
      </c>
      <c r="C11" s="103" t="s">
        <v>53</v>
      </c>
      <c r="D11" s="104">
        <v>1</v>
      </c>
      <c r="E11" s="105" t="s">
        <v>18</v>
      </c>
      <c r="F11" s="103" t="s">
        <v>52</v>
      </c>
      <c r="G11" s="73"/>
      <c r="H11" s="62"/>
      <c r="I11" s="62"/>
      <c r="J11" s="62"/>
      <c r="K11" s="62"/>
      <c r="L11" s="62"/>
      <c r="M11" s="8">
        <f>D11*O11</f>
        <v>2070</v>
      </c>
      <c r="N11" s="16">
        <f>D11*P11</f>
        <v>2300</v>
      </c>
      <c r="O11" s="9">
        <f t="shared" si="1"/>
        <v>2070</v>
      </c>
      <c r="P11" s="9">
        <v>2300</v>
      </c>
      <c r="Q11" s="10"/>
      <c r="R11" s="11">
        <f>D11*Q11</f>
        <v>0</v>
      </c>
      <c r="S11" s="42" t="str">
        <f t="shared" si="0"/>
        <v xml:space="preserve"> </v>
      </c>
      <c r="U11" s="95"/>
      <c r="V11" s="95"/>
    </row>
    <row r="12" spans="1:22" ht="40.5" customHeight="1" thickBot="1">
      <c r="A12" s="107"/>
      <c r="B12" s="97">
        <v>6</v>
      </c>
      <c r="C12" s="108" t="s">
        <v>54</v>
      </c>
      <c r="D12" s="51">
        <v>1</v>
      </c>
      <c r="E12" s="109" t="s">
        <v>18</v>
      </c>
      <c r="F12" s="108" t="s">
        <v>52</v>
      </c>
      <c r="G12" s="70"/>
      <c r="H12" s="62"/>
      <c r="I12" s="63"/>
      <c r="J12" s="63"/>
      <c r="K12" s="63"/>
      <c r="L12" s="63"/>
      <c r="M12" s="12">
        <f>D12*O12</f>
        <v>2070</v>
      </c>
      <c r="N12" s="12">
        <f>D12*P12</f>
        <v>2300</v>
      </c>
      <c r="O12" s="46">
        <f t="shared" si="1"/>
        <v>2070</v>
      </c>
      <c r="P12" s="13">
        <v>2300</v>
      </c>
      <c r="Q12" s="14"/>
      <c r="R12" s="15">
        <f>D12*Q12</f>
        <v>0</v>
      </c>
      <c r="S12" s="43" t="str">
        <f t="shared" si="0"/>
        <v xml:space="preserve"> </v>
      </c>
      <c r="U12" s="95"/>
      <c r="V12" s="95"/>
    </row>
    <row r="13" spans="1:22" ht="60.75" customHeight="1" thickTop="1">
      <c r="A13" s="88"/>
      <c r="B13" s="89">
        <v>7</v>
      </c>
      <c r="C13" s="110" t="s">
        <v>24</v>
      </c>
      <c r="D13" s="111">
        <v>1</v>
      </c>
      <c r="E13" s="35" t="s">
        <v>18</v>
      </c>
      <c r="F13" s="112" t="s">
        <v>25</v>
      </c>
      <c r="G13" s="72"/>
      <c r="H13" s="61" t="s">
        <v>47</v>
      </c>
      <c r="I13" s="61" t="s">
        <v>30</v>
      </c>
      <c r="J13" s="61" t="s">
        <v>31</v>
      </c>
      <c r="K13" s="61" t="s">
        <v>33</v>
      </c>
      <c r="L13" s="113" t="s">
        <v>32</v>
      </c>
      <c r="M13" s="16">
        <f>D13*O13</f>
        <v>2700</v>
      </c>
      <c r="N13" s="16">
        <f>D13*P13</f>
        <v>3000</v>
      </c>
      <c r="O13" s="53">
        <f t="shared" si="1"/>
        <v>2700</v>
      </c>
      <c r="P13" s="7">
        <v>3000</v>
      </c>
      <c r="Q13" s="18"/>
      <c r="R13" s="19">
        <f>D13*Q13</f>
        <v>0</v>
      </c>
      <c r="S13" s="41" t="str">
        <f t="shared" si="0"/>
        <v xml:space="preserve"> </v>
      </c>
      <c r="U13" s="95"/>
      <c r="V13" s="95"/>
    </row>
    <row r="14" spans="2:22" ht="31.8" customHeight="1">
      <c r="B14" s="106">
        <v>8</v>
      </c>
      <c r="C14" s="114" t="s">
        <v>26</v>
      </c>
      <c r="D14" s="104">
        <v>1</v>
      </c>
      <c r="E14" s="115" t="s">
        <v>18</v>
      </c>
      <c r="F14" s="114" t="s">
        <v>27</v>
      </c>
      <c r="G14" s="69"/>
      <c r="H14" s="62"/>
      <c r="I14" s="62"/>
      <c r="J14" s="62"/>
      <c r="K14" s="62"/>
      <c r="L14" s="116"/>
      <c r="M14" s="8">
        <f>D14*O14</f>
        <v>3690</v>
      </c>
      <c r="N14" s="8">
        <f>D14*P14</f>
        <v>4100</v>
      </c>
      <c r="O14" s="9">
        <f t="shared" si="1"/>
        <v>3690</v>
      </c>
      <c r="P14" s="9">
        <v>4100</v>
      </c>
      <c r="Q14" s="10"/>
      <c r="R14" s="11">
        <f>D14*Q14</f>
        <v>0</v>
      </c>
      <c r="S14" s="42" t="str">
        <f t="shared" si="0"/>
        <v xml:space="preserve"> </v>
      </c>
      <c r="U14" s="95"/>
      <c r="V14" s="95"/>
    </row>
    <row r="15" spans="2:22" ht="28.8">
      <c r="B15" s="106">
        <v>9</v>
      </c>
      <c r="C15" s="114" t="s">
        <v>28</v>
      </c>
      <c r="D15" s="104">
        <v>1</v>
      </c>
      <c r="E15" s="115" t="s">
        <v>18</v>
      </c>
      <c r="F15" s="114" t="s">
        <v>27</v>
      </c>
      <c r="G15" s="69"/>
      <c r="H15" s="62"/>
      <c r="I15" s="62"/>
      <c r="J15" s="62"/>
      <c r="K15" s="62"/>
      <c r="L15" s="116"/>
      <c r="M15" s="8">
        <f>D15*O15</f>
        <v>3690</v>
      </c>
      <c r="N15" s="8">
        <f>D15*P15</f>
        <v>4100</v>
      </c>
      <c r="O15" s="9">
        <f t="shared" si="1"/>
        <v>3690</v>
      </c>
      <c r="P15" s="9">
        <v>4100</v>
      </c>
      <c r="Q15" s="10"/>
      <c r="R15" s="11">
        <f>D15*Q15</f>
        <v>0</v>
      </c>
      <c r="S15" s="42" t="str">
        <f t="shared" si="0"/>
        <v xml:space="preserve"> </v>
      </c>
      <c r="U15" s="95"/>
      <c r="V15" s="95"/>
    </row>
    <row r="16" spans="1:22" ht="36.75" customHeight="1" thickBot="1">
      <c r="A16" s="107"/>
      <c r="B16" s="97">
        <v>10</v>
      </c>
      <c r="C16" s="54" t="s">
        <v>29</v>
      </c>
      <c r="D16" s="51">
        <v>1</v>
      </c>
      <c r="E16" s="44" t="s">
        <v>18</v>
      </c>
      <c r="F16" s="54" t="s">
        <v>27</v>
      </c>
      <c r="G16" s="70"/>
      <c r="H16" s="63"/>
      <c r="I16" s="63"/>
      <c r="J16" s="63"/>
      <c r="K16" s="63"/>
      <c r="L16" s="117"/>
      <c r="M16" s="12">
        <f>D16*O16</f>
        <v>3690</v>
      </c>
      <c r="N16" s="12">
        <f>D16*P16</f>
        <v>4100</v>
      </c>
      <c r="O16" s="46">
        <f t="shared" si="1"/>
        <v>3690</v>
      </c>
      <c r="P16" s="13">
        <v>4100</v>
      </c>
      <c r="Q16" s="14"/>
      <c r="R16" s="15">
        <f>D16*Q16</f>
        <v>0</v>
      </c>
      <c r="S16" s="43" t="str">
        <f t="shared" si="0"/>
        <v xml:space="preserve"> </v>
      </c>
      <c r="U16" s="95"/>
      <c r="V16" s="95"/>
    </row>
    <row r="17" spans="1:22" ht="30.75" customHeight="1" thickTop="1">
      <c r="A17" s="88"/>
      <c r="B17" s="89">
        <v>11</v>
      </c>
      <c r="C17" s="118" t="s">
        <v>56</v>
      </c>
      <c r="D17" s="91">
        <v>3</v>
      </c>
      <c r="E17" s="119" t="s">
        <v>18</v>
      </c>
      <c r="F17" s="120" t="s">
        <v>35</v>
      </c>
      <c r="G17" s="72"/>
      <c r="H17" s="61" t="s">
        <v>47</v>
      </c>
      <c r="I17" s="61"/>
      <c r="J17" s="61"/>
      <c r="K17" s="61" t="s">
        <v>37</v>
      </c>
      <c r="L17" s="61" t="s">
        <v>39</v>
      </c>
      <c r="M17" s="16">
        <f>D17*O17</f>
        <v>4860</v>
      </c>
      <c r="N17" s="16">
        <f>D17*P17</f>
        <v>5400</v>
      </c>
      <c r="O17" s="53">
        <f t="shared" si="1"/>
        <v>1620</v>
      </c>
      <c r="P17" s="17">
        <v>1800</v>
      </c>
      <c r="Q17" s="18"/>
      <c r="R17" s="19">
        <f>D17*Q17</f>
        <v>0</v>
      </c>
      <c r="S17" s="41" t="str">
        <f t="shared" si="0"/>
        <v xml:space="preserve"> </v>
      </c>
      <c r="U17" s="95"/>
      <c r="V17" s="95"/>
    </row>
    <row r="18" spans="2:22" ht="30" customHeight="1">
      <c r="B18" s="106">
        <v>12</v>
      </c>
      <c r="C18" s="121" t="s">
        <v>57</v>
      </c>
      <c r="D18" s="122">
        <v>1</v>
      </c>
      <c r="E18" s="119" t="s">
        <v>18</v>
      </c>
      <c r="F18" s="114" t="s">
        <v>36</v>
      </c>
      <c r="G18" s="69"/>
      <c r="H18" s="62"/>
      <c r="I18" s="62"/>
      <c r="J18" s="62"/>
      <c r="K18" s="62"/>
      <c r="L18" s="62"/>
      <c r="M18" s="8">
        <f>D18*O18</f>
        <v>1620</v>
      </c>
      <c r="N18" s="8">
        <f>D18*P18</f>
        <v>1800</v>
      </c>
      <c r="O18" s="9">
        <f t="shared" si="1"/>
        <v>1620</v>
      </c>
      <c r="P18" s="9">
        <v>1800</v>
      </c>
      <c r="Q18" s="10"/>
      <c r="R18" s="11">
        <f>D18*Q18</f>
        <v>0</v>
      </c>
      <c r="S18" s="42" t="str">
        <f t="shared" si="0"/>
        <v xml:space="preserve"> </v>
      </c>
      <c r="U18" s="95"/>
      <c r="V18" s="95"/>
    </row>
    <row r="19" spans="2:22" ht="24.75" customHeight="1">
      <c r="B19" s="106">
        <v>13</v>
      </c>
      <c r="C19" s="121" t="s">
        <v>58</v>
      </c>
      <c r="D19" s="122">
        <v>1</v>
      </c>
      <c r="E19" s="119" t="s">
        <v>18</v>
      </c>
      <c r="F19" s="114" t="s">
        <v>36</v>
      </c>
      <c r="G19" s="69"/>
      <c r="H19" s="62"/>
      <c r="I19" s="62"/>
      <c r="J19" s="62"/>
      <c r="K19" s="62"/>
      <c r="L19" s="62"/>
      <c r="M19" s="8">
        <f>D19*O19</f>
        <v>1620</v>
      </c>
      <c r="N19" s="8">
        <f>D19*P19</f>
        <v>1800</v>
      </c>
      <c r="O19" s="17">
        <f t="shared" si="1"/>
        <v>1620</v>
      </c>
      <c r="P19" s="9">
        <v>1800</v>
      </c>
      <c r="Q19" s="10"/>
      <c r="R19" s="11">
        <f>D19*Q19</f>
        <v>0</v>
      </c>
      <c r="S19" s="42" t="str">
        <f t="shared" si="0"/>
        <v xml:space="preserve"> </v>
      </c>
      <c r="U19" s="95"/>
      <c r="V19" s="95"/>
    </row>
    <row r="20" spans="1:22" ht="34.5" customHeight="1" thickBot="1">
      <c r="A20" s="107"/>
      <c r="B20" s="97">
        <v>14</v>
      </c>
      <c r="C20" s="123" t="s">
        <v>59</v>
      </c>
      <c r="D20" s="124">
        <v>1</v>
      </c>
      <c r="E20" s="125" t="s">
        <v>18</v>
      </c>
      <c r="F20" s="54" t="s">
        <v>36</v>
      </c>
      <c r="G20" s="68"/>
      <c r="H20" s="63"/>
      <c r="I20" s="63"/>
      <c r="J20" s="63"/>
      <c r="K20" s="63"/>
      <c r="L20" s="63"/>
      <c r="M20" s="12">
        <f>D20*O20</f>
        <v>1620</v>
      </c>
      <c r="N20" s="12">
        <f>D20*P20</f>
        <v>1800</v>
      </c>
      <c r="O20" s="46">
        <f t="shared" si="1"/>
        <v>1620</v>
      </c>
      <c r="P20" s="13">
        <v>1800</v>
      </c>
      <c r="Q20" s="14"/>
      <c r="R20" s="15">
        <f>D20*Q20</f>
        <v>0</v>
      </c>
      <c r="S20" s="43" t="str">
        <f t="shared" si="0"/>
        <v xml:space="preserve"> </v>
      </c>
      <c r="U20" s="95"/>
      <c r="V20" s="95"/>
    </row>
    <row r="21" spans="1:22" ht="85.5" customHeight="1" thickBot="1" thickTop="1">
      <c r="A21" s="88"/>
      <c r="B21" s="89">
        <v>15</v>
      </c>
      <c r="C21" s="126" t="s">
        <v>55</v>
      </c>
      <c r="D21" s="111">
        <v>2</v>
      </c>
      <c r="E21" s="35" t="s">
        <v>18</v>
      </c>
      <c r="F21" s="127" t="s">
        <v>40</v>
      </c>
      <c r="G21" s="74"/>
      <c r="H21" s="61" t="s">
        <v>47</v>
      </c>
      <c r="I21" s="35" t="s">
        <v>30</v>
      </c>
      <c r="J21" s="128" t="s">
        <v>41</v>
      </c>
      <c r="K21" s="113" t="s">
        <v>44</v>
      </c>
      <c r="L21" s="113" t="s">
        <v>43</v>
      </c>
      <c r="M21" s="16">
        <f>D21*O21</f>
        <v>3060</v>
      </c>
      <c r="N21" s="16">
        <f>D21*P21</f>
        <v>3400</v>
      </c>
      <c r="O21" s="13">
        <f t="shared" si="1"/>
        <v>1530</v>
      </c>
      <c r="P21" s="7">
        <v>1700</v>
      </c>
      <c r="Q21" s="18"/>
      <c r="R21" s="19">
        <f>D21*Q21</f>
        <v>0</v>
      </c>
      <c r="S21" s="41" t="str">
        <f t="shared" si="0"/>
        <v xml:space="preserve"> </v>
      </c>
      <c r="U21" s="95"/>
      <c r="V21" s="95"/>
    </row>
    <row r="22" spans="1:22" ht="44.4" thickBot="1" thickTop="1">
      <c r="A22" s="107"/>
      <c r="B22" s="97">
        <v>16</v>
      </c>
      <c r="C22" s="129" t="s">
        <v>63</v>
      </c>
      <c r="D22" s="51">
        <v>2</v>
      </c>
      <c r="E22" s="44" t="s">
        <v>18</v>
      </c>
      <c r="F22" s="130" t="s">
        <v>64</v>
      </c>
      <c r="G22" s="68"/>
      <c r="H22" s="63"/>
      <c r="I22" s="44" t="s">
        <v>30</v>
      </c>
      <c r="J22" s="131" t="s">
        <v>42</v>
      </c>
      <c r="K22" s="117"/>
      <c r="L22" s="117"/>
      <c r="M22" s="12">
        <f>D22*O22</f>
        <v>2700</v>
      </c>
      <c r="N22" s="12">
        <f>D22*P22</f>
        <v>3000</v>
      </c>
      <c r="O22" s="13">
        <f t="shared" si="1"/>
        <v>1350</v>
      </c>
      <c r="P22" s="20">
        <v>1500</v>
      </c>
      <c r="Q22" s="14"/>
      <c r="R22" s="15">
        <f>D22*Q22</f>
        <v>0</v>
      </c>
      <c r="S22" s="43" t="str">
        <f t="shared" si="0"/>
        <v xml:space="preserve"> </v>
      </c>
      <c r="U22" s="95"/>
      <c r="V22" s="95"/>
    </row>
    <row r="23" spans="1:22" ht="13.5" customHeight="1" thickBot="1" thickTop="1">
      <c r="A23" s="132"/>
      <c r="B23" s="132"/>
      <c r="C23" s="133"/>
      <c r="D23" s="132"/>
      <c r="E23" s="133"/>
      <c r="F23" s="133"/>
      <c r="G23" s="133"/>
      <c r="H23" s="133"/>
      <c r="I23" s="133"/>
      <c r="J23" s="133"/>
      <c r="K23" s="133"/>
      <c r="L23" s="133"/>
      <c r="M23" s="132"/>
      <c r="N23" s="132"/>
      <c r="O23" s="132"/>
      <c r="P23" s="132"/>
      <c r="Q23" s="132"/>
      <c r="R23" s="132"/>
      <c r="S23" s="132"/>
      <c r="T23" s="132"/>
      <c r="U23" s="95"/>
      <c r="V23" s="95"/>
    </row>
    <row r="24" spans="1:19" ht="60.75" customHeight="1" thickBot="1" thickTop="1">
      <c r="A24" s="134"/>
      <c r="B24" s="60" t="s">
        <v>5</v>
      </c>
      <c r="C24" s="60"/>
      <c r="D24" s="60"/>
      <c r="E24" s="60"/>
      <c r="F24" s="60"/>
      <c r="G24" s="36"/>
      <c r="H24" s="36"/>
      <c r="I24" s="36"/>
      <c r="J24" s="36"/>
      <c r="K24" s="135"/>
      <c r="L24" s="135"/>
      <c r="M24" s="136"/>
      <c r="N24" s="1"/>
      <c r="O24" s="40" t="s">
        <v>6</v>
      </c>
      <c r="P24" s="32" t="s">
        <v>7</v>
      </c>
      <c r="Q24" s="64" t="s">
        <v>8</v>
      </c>
      <c r="R24" s="137"/>
      <c r="S24" s="138"/>
    </row>
    <row r="25" spans="1:19" ht="33" customHeight="1" thickBot="1" thickTop="1">
      <c r="A25" s="134"/>
      <c r="B25" s="139" t="s">
        <v>4</v>
      </c>
      <c r="C25" s="139"/>
      <c r="D25" s="139"/>
      <c r="E25" s="139"/>
      <c r="F25" s="139"/>
      <c r="G25" s="140"/>
      <c r="H25" s="140"/>
      <c r="K25" s="37"/>
      <c r="L25" s="37"/>
      <c r="M25" s="2"/>
      <c r="N25" s="3"/>
      <c r="O25" s="4">
        <f>SUM(M7:M22)</f>
        <v>42480</v>
      </c>
      <c r="P25" s="55">
        <f>SUM(N7:N22)</f>
        <v>47200</v>
      </c>
      <c r="Q25" s="65">
        <f>SUM(R7:R22)</f>
        <v>0</v>
      </c>
      <c r="R25" s="141"/>
      <c r="S25" s="142"/>
    </row>
    <row r="26" spans="1:20" ht="39.75" customHeight="1" thickTop="1">
      <c r="A26" s="134"/>
      <c r="I26" s="38"/>
      <c r="J26" s="38"/>
      <c r="K26" s="39"/>
      <c r="L26" s="39"/>
      <c r="M26" s="5"/>
      <c r="N26" s="144"/>
      <c r="O26" s="144"/>
      <c r="P26" s="144"/>
      <c r="Q26" s="145"/>
      <c r="R26" s="145"/>
      <c r="S26" s="145"/>
      <c r="T26" s="145"/>
    </row>
    <row r="27" spans="1:20" ht="19.95" customHeight="1">
      <c r="A27" s="134"/>
      <c r="K27" s="39"/>
      <c r="L27" s="39"/>
      <c r="M27" s="5"/>
      <c r="N27" s="144"/>
      <c r="O27" s="144"/>
      <c r="P27" s="6"/>
      <c r="Q27" s="6"/>
      <c r="R27" s="6"/>
      <c r="S27" s="145"/>
      <c r="T27" s="145"/>
    </row>
    <row r="28" spans="1:20" ht="71.25" customHeight="1">
      <c r="A28" s="134"/>
      <c r="K28" s="39"/>
      <c r="L28" s="39"/>
      <c r="M28" s="5"/>
      <c r="N28" s="144"/>
      <c r="O28" s="144"/>
      <c r="P28" s="6"/>
      <c r="Q28" s="6"/>
      <c r="R28" s="6"/>
      <c r="S28" s="145"/>
      <c r="T28" s="145"/>
    </row>
    <row r="29" spans="1:20" ht="36" customHeight="1">
      <c r="A29" s="134"/>
      <c r="K29" s="146"/>
      <c r="L29" s="146"/>
      <c r="M29" s="147"/>
      <c r="N29" s="147"/>
      <c r="O29" s="147"/>
      <c r="P29" s="144"/>
      <c r="Q29" s="145"/>
      <c r="R29" s="145"/>
      <c r="S29" s="145"/>
      <c r="T29" s="145"/>
    </row>
    <row r="30" spans="1:20" ht="14.25" customHeight="1">
      <c r="A30" s="134"/>
      <c r="B30" s="145"/>
      <c r="C30" s="148"/>
      <c r="D30" s="149"/>
      <c r="E30" s="150"/>
      <c r="F30" s="148"/>
      <c r="G30" s="148"/>
      <c r="H30" s="148"/>
      <c r="I30" s="148"/>
      <c r="J30" s="151"/>
      <c r="K30" s="151"/>
      <c r="L30" s="151"/>
      <c r="M30" s="144"/>
      <c r="N30" s="144"/>
      <c r="O30" s="144"/>
      <c r="P30" s="144"/>
      <c r="Q30" s="145"/>
      <c r="R30" s="145"/>
      <c r="S30" s="145"/>
      <c r="T30" s="145"/>
    </row>
    <row r="31" spans="1:20" ht="14.25" customHeight="1">
      <c r="A31" s="134"/>
      <c r="B31" s="145"/>
      <c r="C31" s="148"/>
      <c r="D31" s="149"/>
      <c r="E31" s="150"/>
      <c r="F31" s="148"/>
      <c r="G31" s="148"/>
      <c r="H31" s="148"/>
      <c r="I31" s="148"/>
      <c r="J31" s="151"/>
      <c r="K31" s="151"/>
      <c r="L31" s="151"/>
      <c r="M31" s="144"/>
      <c r="N31" s="144"/>
      <c r="O31" s="144"/>
      <c r="P31" s="144"/>
      <c r="Q31" s="145"/>
      <c r="R31" s="145"/>
      <c r="S31" s="145"/>
      <c r="T31" s="145"/>
    </row>
    <row r="32" spans="1:20" ht="14.25" customHeight="1">
      <c r="A32" s="134"/>
      <c r="B32" s="145"/>
      <c r="C32" s="148"/>
      <c r="D32" s="149"/>
      <c r="E32" s="150"/>
      <c r="F32" s="148"/>
      <c r="G32" s="148"/>
      <c r="H32" s="148"/>
      <c r="I32" s="148"/>
      <c r="J32" s="151"/>
      <c r="K32" s="151"/>
      <c r="L32" s="151"/>
      <c r="M32" s="144"/>
      <c r="N32" s="144"/>
      <c r="O32" s="144"/>
      <c r="P32" s="144"/>
      <c r="Q32" s="145"/>
      <c r="R32" s="145"/>
      <c r="S32" s="145"/>
      <c r="T32" s="145"/>
    </row>
    <row r="33" spans="1:20" ht="14.25" customHeight="1">
      <c r="A33" s="134"/>
      <c r="B33" s="145"/>
      <c r="C33" s="148"/>
      <c r="D33" s="149"/>
      <c r="E33" s="150"/>
      <c r="F33" s="148"/>
      <c r="G33" s="148"/>
      <c r="H33" s="148"/>
      <c r="I33" s="148"/>
      <c r="J33" s="151"/>
      <c r="K33" s="151"/>
      <c r="L33" s="151"/>
      <c r="M33" s="144"/>
      <c r="N33" s="144"/>
      <c r="O33" s="144"/>
      <c r="P33" s="144"/>
      <c r="Q33" s="145"/>
      <c r="R33" s="145"/>
      <c r="S33" s="145"/>
      <c r="T33" s="145"/>
    </row>
    <row r="34" spans="3:15" ht="15">
      <c r="C34" s="24"/>
      <c r="D34" s="94"/>
      <c r="E34" s="24"/>
      <c r="F34" s="24"/>
      <c r="G34" s="24"/>
      <c r="H34" s="24"/>
      <c r="I34" s="24"/>
      <c r="L34" s="24"/>
      <c r="M34" s="94"/>
      <c r="N34" s="94"/>
      <c r="O34" s="94"/>
    </row>
    <row r="35" spans="3:15" ht="15">
      <c r="C35" s="24"/>
      <c r="D35" s="94"/>
      <c r="E35" s="24"/>
      <c r="F35" s="24"/>
      <c r="G35" s="24"/>
      <c r="H35" s="24"/>
      <c r="I35" s="24"/>
      <c r="L35" s="24"/>
      <c r="M35" s="94"/>
      <c r="N35" s="94"/>
      <c r="O35" s="94"/>
    </row>
    <row r="36" spans="3:15" ht="15">
      <c r="C36" s="24"/>
      <c r="D36" s="94"/>
      <c r="E36" s="24"/>
      <c r="F36" s="24"/>
      <c r="G36" s="24"/>
      <c r="H36" s="24"/>
      <c r="I36" s="24"/>
      <c r="L36" s="24"/>
      <c r="M36" s="94"/>
      <c r="N36" s="94"/>
      <c r="O36" s="94"/>
    </row>
  </sheetData>
  <sheetProtection password="F79C" sheet="1" objects="1" scenarios="1" selectLockedCells="1"/>
  <mergeCells count="29">
    <mergeCell ref="B25:F25"/>
    <mergeCell ref="Q25:S25"/>
    <mergeCell ref="I7:I8"/>
    <mergeCell ref="J7:J8"/>
    <mergeCell ref="J17:J20"/>
    <mergeCell ref="I17:I20"/>
    <mergeCell ref="I10:I12"/>
    <mergeCell ref="J10:J12"/>
    <mergeCell ref="K7:K8"/>
    <mergeCell ref="H7:H8"/>
    <mergeCell ref="H10:H12"/>
    <mergeCell ref="H13:H16"/>
    <mergeCell ref="H17:H20"/>
    <mergeCell ref="H21:H22"/>
    <mergeCell ref="Q2:S2"/>
    <mergeCell ref="B1:C1"/>
    <mergeCell ref="B24:F24"/>
    <mergeCell ref="I13:I16"/>
    <mergeCell ref="J13:J16"/>
    <mergeCell ref="K13:K16"/>
    <mergeCell ref="L13:L16"/>
    <mergeCell ref="K17:K20"/>
    <mergeCell ref="L17:L20"/>
    <mergeCell ref="K10:K12"/>
    <mergeCell ref="L7:L8"/>
    <mergeCell ref="K21:K22"/>
    <mergeCell ref="L21:L22"/>
    <mergeCell ref="Q24:S24"/>
    <mergeCell ref="L10:L12"/>
  </mergeCells>
  <conditionalFormatting sqref="B7:B22">
    <cfRule type="containsBlanks" priority="30" dxfId="2">
      <formula>LEN(TRIM(B7))=0</formula>
    </cfRule>
  </conditionalFormatting>
  <conditionalFormatting sqref="B7:B22">
    <cfRule type="cellIs" priority="25" dxfId="18" operator="greaterThanOrEqual">
      <formula>1</formula>
    </cfRule>
  </conditionalFormatting>
  <conditionalFormatting sqref="Q9:Q10 Q12:Q13 Q15:Q16 Q18:Q19 Q21:Q22 Q7">
    <cfRule type="notContainsBlanks" priority="23" dxfId="13">
      <formula>LEN(TRIM(Q7))&gt;0</formula>
    </cfRule>
    <cfRule type="containsBlanks" priority="24" dxfId="12">
      <formula>LEN(TRIM(Q7))=0</formula>
    </cfRule>
  </conditionalFormatting>
  <conditionalFormatting sqref="S7:S22">
    <cfRule type="cellIs" priority="21" dxfId="15" operator="equal">
      <formula>"NEVYHOVUJE"</formula>
    </cfRule>
    <cfRule type="cellIs" priority="22" dxfId="14" operator="equal">
      <formula>"VYHOVUJE"</formula>
    </cfRule>
  </conditionalFormatting>
  <conditionalFormatting sqref="Q8 Q11 Q14 Q17 Q20">
    <cfRule type="notContainsBlanks" priority="19" dxfId="13">
      <formula>LEN(TRIM(Q8))&gt;0</formula>
    </cfRule>
    <cfRule type="containsBlanks" priority="20" dxfId="12">
      <formula>LEN(TRIM(Q8))=0</formula>
    </cfRule>
  </conditionalFormatting>
  <conditionalFormatting sqref="B4">
    <cfRule type="containsBlanks" priority="11" dxfId="1">
      <formula>LEN(TRIM(B4))=0</formula>
    </cfRule>
    <cfRule type="notContainsBlanks" priority="12" dxfId="0">
      <formula>LEN(TRIM(B4))&gt;0</formula>
    </cfRule>
  </conditionalFormatting>
  <conditionalFormatting sqref="D7:D8">
    <cfRule type="containsBlanks" priority="10" dxfId="2">
      <formula>LEN(TRIM(D7))=0</formula>
    </cfRule>
  </conditionalFormatting>
  <conditionalFormatting sqref="D9">
    <cfRule type="containsBlanks" priority="9" dxfId="2">
      <formula>LEN(TRIM(D9))=0</formula>
    </cfRule>
  </conditionalFormatting>
  <conditionalFormatting sqref="D10:D12">
    <cfRule type="containsBlanks" priority="8" dxfId="2">
      <formula>LEN(TRIM(D10))=0</formula>
    </cfRule>
  </conditionalFormatting>
  <conditionalFormatting sqref="D13:D14">
    <cfRule type="containsBlanks" priority="7" dxfId="2">
      <formula>LEN(TRIM(D13))=0</formula>
    </cfRule>
  </conditionalFormatting>
  <conditionalFormatting sqref="D16">
    <cfRule type="containsBlanks" priority="6" dxfId="2">
      <formula>LEN(TRIM(D16))=0</formula>
    </cfRule>
  </conditionalFormatting>
  <conditionalFormatting sqref="D15">
    <cfRule type="containsBlanks" priority="5" dxfId="2">
      <formula>LEN(TRIM(D15))=0</formula>
    </cfRule>
  </conditionalFormatting>
  <conditionalFormatting sqref="D17:D20">
    <cfRule type="containsBlanks" priority="4" dxfId="2">
      <formula>LEN(TRIM(D17))=0</formula>
    </cfRule>
  </conditionalFormatting>
  <conditionalFormatting sqref="D21:D22">
    <cfRule type="containsBlanks" priority="3" dxfId="2">
      <formula>LEN(TRIM(D21))=0</formula>
    </cfRule>
  </conditionalFormatting>
  <conditionalFormatting sqref="G7:G22">
    <cfRule type="containsBlanks" priority="1" dxfId="1">
      <formula>LEN(TRIM(G7))=0</formula>
    </cfRule>
    <cfRule type="notContainsBlanks" priority="2" dxfId="0">
      <formula>LEN(TRIM(G7))&gt;0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2016-04-21T07:19:26Z</dcterms:modified>
  <cp:category/>
  <cp:version/>
  <cp:contentType/>
  <cp:contentStatus/>
</cp:coreProperties>
</file>