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192.168.1.53\data\VEREJNE ZAKAZKY\k odevzdani\26.6. - ZCU - Dodávky tonerů, válců do tiskáren a kopírek (II.) 022-2018\"/>
    </mc:Choice>
  </mc:AlternateContent>
  <xr:revisionPtr revIDLastSave="0" documentId="13_ncr:1_{76996F8C-BB77-4D1A-B8B9-B1B9ADDE185F}" xr6:coauthVersionLast="33" xr6:coauthVersionMax="33" xr10:uidLastSave="{00000000-0000-0000-0000-000000000000}"/>
  <bookViews>
    <workbookView xWindow="0" yWindow="0" windowWidth="23040" windowHeight="9072" tabRatio="172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Tonery!$B$1:$Q$24</definedName>
  </definedNames>
  <calcPr calcId="179017"/>
</workbook>
</file>

<file path=xl/calcChain.xml><?xml version="1.0" encoding="utf-8"?>
<calcChain xmlns="http://schemas.openxmlformats.org/spreadsheetml/2006/main">
  <c r="M7" i="22" l="1"/>
  <c r="Q17" i="22" l="1"/>
  <c r="Q16" i="22"/>
  <c r="Q15" i="22"/>
  <c r="Q14" i="22"/>
  <c r="Q13" i="22"/>
  <c r="Q12" i="22"/>
  <c r="Q11" i="22"/>
  <c r="Q10" i="22"/>
  <c r="Q9" i="22"/>
  <c r="Q8" i="22"/>
  <c r="Q7" i="22"/>
  <c r="M8" i="22"/>
  <c r="M9" i="22"/>
  <c r="M10" i="22"/>
  <c r="M11" i="22"/>
  <c r="M12" i="22"/>
  <c r="M13" i="22"/>
  <c r="M14" i="22"/>
  <c r="M15" i="22"/>
  <c r="M16" i="22"/>
  <c r="M17" i="22"/>
  <c r="P7" i="22"/>
  <c r="P8" i="22"/>
  <c r="P9" i="22"/>
  <c r="P10" i="22"/>
  <c r="P11" i="22"/>
  <c r="P12" i="22"/>
  <c r="P13" i="22"/>
  <c r="P14" i="22"/>
  <c r="P15" i="22"/>
  <c r="P16" i="22"/>
  <c r="P17" i="22"/>
  <c r="N20" i="22" l="1"/>
  <c r="O20" i="22"/>
</calcChain>
</file>

<file path=xl/sharedStrings.xml><?xml version="1.0" encoding="utf-8"?>
<sst xmlns="http://schemas.openxmlformats.org/spreadsheetml/2006/main" count="92" uniqueCount="72">
  <si>
    <t>Množství</t>
  </si>
  <si>
    <t>Položka</t>
  </si>
  <si>
    <t>Obchodní název + typ</t>
  </si>
  <si>
    <t>30125000-1 - Části a příslušenství fotokopírovacích strojů</t>
  </si>
  <si>
    <t>30125100-2 - Zásobníky tonerů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</si>
  <si>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</si>
  <si>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</si>
  <si>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</si>
  <si>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</si>
  <si>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</si>
  <si>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</si>
  <si>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</si>
  <si>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</si>
  <si>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</si>
  <si>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</si>
  <si>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</si>
  <si>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</si>
  <si>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</si>
  <si>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Fotoválec do tiskárny Lexmark MS415dn</t>
  </si>
  <si>
    <t>ks</t>
  </si>
  <si>
    <t>Výtěžnost 60000 stran A4 při 5% pokrytí</t>
  </si>
  <si>
    <t>1.</t>
  </si>
  <si>
    <t>EO - Vlková, tel: 37763 1146</t>
  </si>
  <si>
    <t>Univerzitní 8,Plzeň Rektorát, 218</t>
  </si>
  <si>
    <t>bal</t>
  </si>
  <si>
    <t>2.</t>
  </si>
  <si>
    <t>Originální toner.Výtěžnost 6000 stran A4</t>
  </si>
  <si>
    <t>Originální zobrazovací jednotka, černá barva. Výtěžnost 30000 stran .</t>
  </si>
  <si>
    <t>Originální sada barevných tonerů Y,M,C - 3 x 8000 stran A4</t>
  </si>
  <si>
    <t>Originální toner. Výtěžnost 8000 stran A4</t>
  </si>
  <si>
    <t>Originální toner. Výtežnost 2000 stran</t>
  </si>
  <si>
    <t>Univerzitní 20, Plzen, UI112</t>
  </si>
  <si>
    <t xml:space="preserve">KR - M.Charlamova, tel: 37763 5775 </t>
  </si>
  <si>
    <t>3.</t>
  </si>
  <si>
    <t>UK PED - Pešíková tel:37763 7733</t>
  </si>
  <si>
    <t>Pedagogická knihovna, Klatovská 51, KL108. Plzeň</t>
  </si>
  <si>
    <t>Toner do tiskárny Brother DCP L2500D - černý</t>
  </si>
  <si>
    <t>Toner do tiskárny Canon i-SENSYS MF4270 - černý</t>
  </si>
  <si>
    <r>
      <rPr>
        <sz val="11"/>
        <rFont val="Calibri"/>
        <family val="2"/>
        <charset val="238"/>
        <scheme val="minor"/>
      </rPr>
      <t>Velkokapacitní sada barevných tonerů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</si>
  <si>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Toner do tiskárny Lexmark XC2130 -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</si>
  <si>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rPr>
        <sz val="11"/>
        <rFont val="Calibri"/>
        <family val="2"/>
        <charset val="238"/>
        <scheme val="minor"/>
      </rPr>
      <t>Zobrazovací jednotka černé barvy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</si>
  <si>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Toner do tiskárny Konica minolta 4695 MF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</si>
  <si>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 xml:space="preserve">Nádobka na přebytečný toner pro Konica minolta 4695MF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</si>
  <si>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</si>
  <si>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</si>
  <si>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</si>
  <si>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</si>
  <si>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</si>
  <si>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</si>
  <si>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</si>
  <si>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</si>
  <si>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</si>
  <si>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Tonery (II.) 022 - 2018 (T-(II.)-022-2018)</t>
  </si>
  <si>
    <t>Priloha_c._1_Kupni_smlouvy_technicka_specifikace_T-(II.)-022-2018</t>
  </si>
  <si>
    <t>Originální toner. Vytěžnost 15 000 stran</t>
  </si>
  <si>
    <t>samostatná faktura</t>
  </si>
  <si>
    <t>Toner do Kyocera Tas Kalfa 3551ci modrý C</t>
  </si>
  <si>
    <t>Toner do Kyocera Tas Kalfa 3551ci červený M</t>
  </si>
  <si>
    <t>Toner do Kyocera Tas Kalfa 3551ci žlutý Y</t>
  </si>
  <si>
    <t>Vysokokapacitní toner černý.
 Výtěžnost 2600 stran</t>
  </si>
  <si>
    <t xml:space="preserve">Originální odpadní nádobka . 
Výtěžnost 2 x 18 000 barevných stran </t>
  </si>
  <si>
    <t>LEXMARK Fotoválec 500Z (50F0Z00)</t>
  </si>
  <si>
    <t>Lexmark toner 24B6011 černý</t>
  </si>
  <si>
    <t>Konica Minolta Optický válec cerný (A03100H)</t>
  </si>
  <si>
    <t>Konica Minolta, Multi pack, vysokokapacitní (c,m,y-8000 str) A0DKJ52</t>
  </si>
  <si>
    <t>Konica Minolta toner 8000 str. černý A0DK152</t>
  </si>
  <si>
    <t>Konica Minolta Nádobka na prebytecný toner A06X0Y0</t>
  </si>
  <si>
    <t>Canon FX-10 (0263B002)</t>
  </si>
  <si>
    <t>Brother TN-2320 (2600 str.)</t>
  </si>
  <si>
    <t>Kyocera toner TK-8305M, 15 000 stran, Magenta</t>
  </si>
  <si>
    <t>Kyocera toner TK-8305C, 15 000 stran, Cyan</t>
  </si>
  <si>
    <t>Kyocera toner TK-8305Y, 15 000 stran, Yellow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</si>
</sst>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4" fillId="4" borderId="5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0" xfId="0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shrinkToFi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0" fontId="0" fillId="4" borderId="10" xfId="0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8" fillId="4" borderId="8" xfId="0" applyNumberFormat="1" applyFont="1" applyFill="1" applyBorder="1" applyAlignment="1" applyProtection="1">
      <alignment horizontal="left" vertical="center" wrapTex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shrinkToFi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shrinkToFit="1"/>
    </xf>
    <xf numFmtId="0" fontId="0" fillId="0" borderId="22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164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-%20Tonery%20OSTATN&#205;%20r.%202018\21%20-%2005.06.2018%20DNS%20-%20Tonery%20Ostatn&#237;%20+%20HP\9019-0017-18_Vlkov&#225;%20Tonery_EO_Tabul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tabSelected="1" topLeftCell="G12" zoomScale="80" zoomScaleNormal="80" zoomScaleSheetLayoutView="55" workbookViewId="0">
      <selection activeCell="O18" sqref="O18"/>
    </sheetView>
  </sheetViews>
  <sheetFormatPr defaultRowHeight="14.4" x14ac:dyDescent="0.3"/>
  <cols>
    <col min="1" max="1" width="1.44140625" style="72" customWidth="1"/>
    <col min="2" max="2" width="5.6640625" style="72" customWidth="1"/>
    <col min="3" max="3" width="43.44140625" style="9" customWidth="1"/>
    <col min="4" max="4" width="9.6640625" style="109" customWidth="1"/>
    <col min="5" max="5" width="9" style="13" customWidth="1"/>
    <col min="6" max="6" width="40.6640625" style="9" customWidth="1"/>
    <col min="7" max="7" width="29.109375" style="110" customWidth="1"/>
    <col min="8" max="8" width="20.88671875" style="9" customWidth="1"/>
    <col min="9" max="9" width="19" style="9" customWidth="1"/>
    <col min="10" max="10" width="28" style="10" customWidth="1"/>
    <col min="11" max="11" width="18.5546875" style="10" customWidth="1"/>
    <col min="12" max="12" width="19.44140625" style="9" customWidth="1"/>
    <col min="13" max="13" width="22.109375" style="110" hidden="1" customWidth="1"/>
    <col min="14" max="14" width="20.88671875" style="72" customWidth="1"/>
    <col min="15" max="15" width="26.5546875" style="72" customWidth="1"/>
    <col min="16" max="16" width="21" style="72" customWidth="1"/>
    <col min="17" max="17" width="19.44140625" style="72" customWidth="1"/>
    <col min="18" max="18" width="51.6640625" style="103" customWidth="1"/>
    <col min="19" max="16384" width="8.88671875" style="72"/>
  </cols>
  <sheetData>
    <row r="1" spans="1:18" s="10" customFormat="1" ht="24.6" customHeight="1" x14ac:dyDescent="0.3">
      <c r="B1" s="125" t="s">
        <v>52</v>
      </c>
      <c r="C1" s="126"/>
      <c r="D1" s="13"/>
      <c r="E1" s="13"/>
      <c r="F1" s="9"/>
      <c r="G1" s="56"/>
      <c r="H1" s="56"/>
      <c r="I1" s="56"/>
      <c r="J1" s="56"/>
      <c r="K1" s="56"/>
      <c r="L1" s="9"/>
      <c r="M1" s="9"/>
      <c r="O1" s="127" t="s">
        <v>53</v>
      </c>
      <c r="P1" s="127"/>
      <c r="Q1" s="127"/>
      <c r="R1" s="57"/>
    </row>
    <row r="2" spans="1:18" s="10" customFormat="1" ht="18.75" customHeight="1" x14ac:dyDescent="0.3">
      <c r="C2" s="9"/>
      <c r="D2" s="7"/>
      <c r="E2" s="8"/>
      <c r="F2" s="9"/>
      <c r="G2" s="58"/>
      <c r="H2" s="58"/>
      <c r="I2" s="58"/>
      <c r="J2" s="58"/>
      <c r="K2" s="58"/>
      <c r="L2" s="9"/>
      <c r="M2" s="9"/>
      <c r="O2" s="59"/>
      <c r="P2" s="59"/>
      <c r="R2" s="60"/>
    </row>
    <row r="3" spans="1:18" s="10" customFormat="1" ht="21" customHeight="1" x14ac:dyDescent="0.3">
      <c r="B3" s="61"/>
      <c r="C3" s="62" t="s">
        <v>13</v>
      </c>
      <c r="D3" s="58"/>
      <c r="E3" s="58"/>
      <c r="F3" s="58"/>
      <c r="G3" s="58"/>
      <c r="H3" s="58"/>
      <c r="I3" s="58"/>
      <c r="J3" s="58"/>
      <c r="K3" s="58"/>
      <c r="L3" s="59"/>
      <c r="M3" s="57"/>
      <c r="N3" s="57"/>
      <c r="O3" s="59"/>
      <c r="P3" s="59"/>
      <c r="R3" s="57"/>
    </row>
    <row r="4" spans="1:18" s="10" customFormat="1" ht="21" customHeight="1" thickBot="1" x14ac:dyDescent="0.35">
      <c r="B4" s="63"/>
      <c r="C4" s="64" t="s">
        <v>16</v>
      </c>
      <c r="D4" s="58"/>
      <c r="E4" s="58"/>
      <c r="F4" s="58"/>
      <c r="G4" s="58"/>
      <c r="H4" s="59"/>
      <c r="I4" s="59"/>
      <c r="J4" s="59"/>
      <c r="K4" s="59"/>
      <c r="L4" s="59"/>
      <c r="M4" s="9"/>
      <c r="N4" s="9"/>
      <c r="O4" s="59"/>
      <c r="P4" s="59"/>
      <c r="R4" s="57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14</v>
      </c>
      <c r="H5" s="9"/>
      <c r="I5" s="9"/>
      <c r="J5" s="65"/>
      <c r="L5" s="9"/>
      <c r="M5" s="14"/>
      <c r="O5" s="29" t="s">
        <v>14</v>
      </c>
      <c r="R5" s="66"/>
    </row>
    <row r="6" spans="1:18" s="10" customFormat="1" ht="102.75" customHeight="1" thickTop="1" thickBot="1" x14ac:dyDescent="0.35">
      <c r="B6" s="15" t="s">
        <v>1</v>
      </c>
      <c r="C6" s="36" t="s">
        <v>43</v>
      </c>
      <c r="D6" s="36" t="s">
        <v>0</v>
      </c>
      <c r="E6" s="36" t="s">
        <v>44</v>
      </c>
      <c r="F6" s="36" t="s">
        <v>45</v>
      </c>
      <c r="G6" s="32" t="s">
        <v>2</v>
      </c>
      <c r="H6" s="36" t="s">
        <v>46</v>
      </c>
      <c r="I6" s="36" t="s">
        <v>47</v>
      </c>
      <c r="J6" s="36" t="s">
        <v>15</v>
      </c>
      <c r="K6" s="53" t="s">
        <v>48</v>
      </c>
      <c r="L6" s="36" t="s">
        <v>49</v>
      </c>
      <c r="M6" s="36" t="s">
        <v>50</v>
      </c>
      <c r="N6" s="36" t="s">
        <v>9</v>
      </c>
      <c r="O6" s="30" t="s">
        <v>10</v>
      </c>
      <c r="P6" s="53" t="s">
        <v>11</v>
      </c>
      <c r="Q6" s="53" t="s">
        <v>12</v>
      </c>
      <c r="R6" s="36" t="s">
        <v>51</v>
      </c>
    </row>
    <row r="7" spans="1:18" ht="42" customHeight="1" thickTop="1" thickBot="1" x14ac:dyDescent="0.35">
      <c r="A7" s="67" t="s">
        <v>21</v>
      </c>
      <c r="B7" s="68">
        <v>1</v>
      </c>
      <c r="C7" s="136" t="s">
        <v>18</v>
      </c>
      <c r="D7" s="37">
        <v>5</v>
      </c>
      <c r="E7" s="38" t="s">
        <v>19</v>
      </c>
      <c r="F7" s="55" t="s">
        <v>20</v>
      </c>
      <c r="G7" s="41" t="s">
        <v>61</v>
      </c>
      <c r="H7" s="69" t="s">
        <v>55</v>
      </c>
      <c r="I7" s="52"/>
      <c r="J7" s="52"/>
      <c r="K7" s="70" t="s">
        <v>22</v>
      </c>
      <c r="L7" s="70" t="s">
        <v>23</v>
      </c>
      <c r="M7" s="39">
        <f t="shared" ref="M7:M17" si="0">D7*N7</f>
        <v>5000</v>
      </c>
      <c r="N7" s="40">
        <v>1000</v>
      </c>
      <c r="O7" s="42">
        <v>850</v>
      </c>
      <c r="P7" s="43">
        <f t="shared" ref="P7:P17" si="1">D7*O7</f>
        <v>4250</v>
      </c>
      <c r="Q7" s="44" t="str">
        <f t="shared" ref="Q7:Q17" si="2">IF(ISNUMBER(O7), IF(O7&gt;N7,"NEVYHOVUJE","VYHOVUJE")," ")</f>
        <v>VYHOVUJE</v>
      </c>
      <c r="R7" s="71" t="s">
        <v>3</v>
      </c>
    </row>
    <row r="8" spans="1:18" ht="42" customHeight="1" thickTop="1" x14ac:dyDescent="0.3">
      <c r="A8" s="73" t="s">
        <v>25</v>
      </c>
      <c r="B8" s="74">
        <v>2</v>
      </c>
      <c r="C8" s="75" t="s">
        <v>39</v>
      </c>
      <c r="D8" s="76">
        <v>1</v>
      </c>
      <c r="E8" s="77" t="s">
        <v>19</v>
      </c>
      <c r="F8" s="78" t="s">
        <v>26</v>
      </c>
      <c r="G8" s="28" t="s">
        <v>62</v>
      </c>
      <c r="H8" s="119" t="s">
        <v>55</v>
      </c>
      <c r="I8" s="119"/>
      <c r="J8" s="119"/>
      <c r="K8" s="119" t="s">
        <v>32</v>
      </c>
      <c r="L8" s="119" t="s">
        <v>31</v>
      </c>
      <c r="M8" s="6">
        <f t="shared" si="0"/>
        <v>3300</v>
      </c>
      <c r="N8" s="45">
        <v>3300</v>
      </c>
      <c r="O8" s="50">
        <v>3300</v>
      </c>
      <c r="P8" s="35">
        <f t="shared" si="1"/>
        <v>3300</v>
      </c>
      <c r="Q8" s="26" t="str">
        <f t="shared" si="2"/>
        <v>VYHOVUJE</v>
      </c>
      <c r="R8" s="79" t="s">
        <v>5</v>
      </c>
    </row>
    <row r="9" spans="1:18" ht="42" customHeight="1" x14ac:dyDescent="0.3">
      <c r="B9" s="80">
        <v>3</v>
      </c>
      <c r="C9" s="81" t="s">
        <v>40</v>
      </c>
      <c r="D9" s="82">
        <v>1</v>
      </c>
      <c r="E9" s="83" t="s">
        <v>19</v>
      </c>
      <c r="F9" s="84" t="s">
        <v>27</v>
      </c>
      <c r="G9" s="21" t="s">
        <v>63</v>
      </c>
      <c r="H9" s="120"/>
      <c r="I9" s="120"/>
      <c r="J9" s="120"/>
      <c r="K9" s="120"/>
      <c r="L9" s="120"/>
      <c r="M9" s="4">
        <f t="shared" si="0"/>
        <v>3000</v>
      </c>
      <c r="N9" s="46">
        <v>3000</v>
      </c>
      <c r="O9" s="51">
        <v>3000</v>
      </c>
      <c r="P9" s="27">
        <f t="shared" si="1"/>
        <v>3000</v>
      </c>
      <c r="Q9" s="24" t="str">
        <f t="shared" si="2"/>
        <v>VYHOVUJE</v>
      </c>
      <c r="R9" s="85" t="s">
        <v>3</v>
      </c>
    </row>
    <row r="10" spans="1:18" ht="63.6" customHeight="1" x14ac:dyDescent="0.3">
      <c r="B10" s="80">
        <v>4</v>
      </c>
      <c r="C10" s="81" t="s">
        <v>38</v>
      </c>
      <c r="D10" s="82">
        <v>1</v>
      </c>
      <c r="E10" s="83" t="s">
        <v>24</v>
      </c>
      <c r="F10" s="84" t="s">
        <v>28</v>
      </c>
      <c r="G10" s="21" t="s">
        <v>64</v>
      </c>
      <c r="H10" s="120"/>
      <c r="I10" s="120"/>
      <c r="J10" s="120"/>
      <c r="K10" s="120"/>
      <c r="L10" s="120"/>
      <c r="M10" s="4">
        <f t="shared" si="0"/>
        <v>11000</v>
      </c>
      <c r="N10" s="47">
        <v>11000</v>
      </c>
      <c r="O10" s="51">
        <v>10800</v>
      </c>
      <c r="P10" s="27">
        <f t="shared" si="1"/>
        <v>10800</v>
      </c>
      <c r="Q10" s="24" t="str">
        <f t="shared" si="2"/>
        <v>VYHOVUJE</v>
      </c>
      <c r="R10" s="85" t="s">
        <v>5</v>
      </c>
    </row>
    <row r="11" spans="1:18" ht="42" customHeight="1" x14ac:dyDescent="0.3">
      <c r="B11" s="80">
        <v>5</v>
      </c>
      <c r="C11" s="81" t="s">
        <v>41</v>
      </c>
      <c r="D11" s="82">
        <v>2</v>
      </c>
      <c r="E11" s="83" t="s">
        <v>19</v>
      </c>
      <c r="F11" s="84" t="s">
        <v>29</v>
      </c>
      <c r="G11" s="21" t="s">
        <v>65</v>
      </c>
      <c r="H11" s="120"/>
      <c r="I11" s="120"/>
      <c r="J11" s="120"/>
      <c r="K11" s="120"/>
      <c r="L11" s="120"/>
      <c r="M11" s="4">
        <f t="shared" si="0"/>
        <v>8400</v>
      </c>
      <c r="N11" s="47">
        <v>4200</v>
      </c>
      <c r="O11" s="51">
        <v>2200</v>
      </c>
      <c r="P11" s="27">
        <f t="shared" si="1"/>
        <v>4400</v>
      </c>
      <c r="Q11" s="24" t="str">
        <f t="shared" si="2"/>
        <v>VYHOVUJE</v>
      </c>
      <c r="R11" s="85" t="s">
        <v>5</v>
      </c>
    </row>
    <row r="12" spans="1:18" ht="42" customHeight="1" x14ac:dyDescent="0.3">
      <c r="B12" s="80">
        <v>6</v>
      </c>
      <c r="C12" s="86" t="s">
        <v>42</v>
      </c>
      <c r="D12" s="82">
        <v>1</v>
      </c>
      <c r="E12" s="83" t="s">
        <v>24</v>
      </c>
      <c r="F12" s="84" t="s">
        <v>60</v>
      </c>
      <c r="G12" s="21" t="s">
        <v>66</v>
      </c>
      <c r="H12" s="120"/>
      <c r="I12" s="120"/>
      <c r="J12" s="120"/>
      <c r="K12" s="120"/>
      <c r="L12" s="120"/>
      <c r="M12" s="4">
        <f t="shared" si="0"/>
        <v>800</v>
      </c>
      <c r="N12" s="47">
        <v>800</v>
      </c>
      <c r="O12" s="51">
        <v>800</v>
      </c>
      <c r="P12" s="27">
        <f t="shared" si="1"/>
        <v>800</v>
      </c>
      <c r="Q12" s="24" t="str">
        <f t="shared" si="2"/>
        <v>VYHOVUJE</v>
      </c>
      <c r="R12" s="85" t="s">
        <v>4</v>
      </c>
    </row>
    <row r="13" spans="1:18" ht="42" customHeight="1" x14ac:dyDescent="0.3">
      <c r="B13" s="80">
        <v>7</v>
      </c>
      <c r="C13" s="84" t="s">
        <v>37</v>
      </c>
      <c r="D13" s="82">
        <v>1</v>
      </c>
      <c r="E13" s="83" t="s">
        <v>19</v>
      </c>
      <c r="F13" s="84" t="s">
        <v>30</v>
      </c>
      <c r="G13" s="21" t="s">
        <v>67</v>
      </c>
      <c r="H13" s="120"/>
      <c r="I13" s="120"/>
      <c r="J13" s="120"/>
      <c r="K13" s="120"/>
      <c r="L13" s="120"/>
      <c r="M13" s="4">
        <f t="shared" si="0"/>
        <v>1200</v>
      </c>
      <c r="N13" s="47">
        <v>1200</v>
      </c>
      <c r="O13" s="51">
        <v>1150</v>
      </c>
      <c r="P13" s="27">
        <f t="shared" si="1"/>
        <v>1150</v>
      </c>
      <c r="Q13" s="24" t="str">
        <f t="shared" si="2"/>
        <v>VYHOVUJE</v>
      </c>
      <c r="R13" s="85" t="s">
        <v>5</v>
      </c>
    </row>
    <row r="14" spans="1:18" ht="46.5" customHeight="1" thickBot="1" x14ac:dyDescent="0.35">
      <c r="A14" s="87"/>
      <c r="B14" s="88">
        <v>8</v>
      </c>
      <c r="C14" s="89" t="s">
        <v>36</v>
      </c>
      <c r="D14" s="90">
        <v>1</v>
      </c>
      <c r="E14" s="91" t="s">
        <v>19</v>
      </c>
      <c r="F14" s="89" t="s">
        <v>59</v>
      </c>
      <c r="G14" s="31" t="s">
        <v>68</v>
      </c>
      <c r="H14" s="121"/>
      <c r="I14" s="121"/>
      <c r="J14" s="121"/>
      <c r="K14" s="121"/>
      <c r="L14" s="121"/>
      <c r="M14" s="5">
        <f t="shared" si="0"/>
        <v>1500</v>
      </c>
      <c r="N14" s="49">
        <v>1500</v>
      </c>
      <c r="O14" s="34">
        <v>1350</v>
      </c>
      <c r="P14" s="33">
        <f t="shared" si="1"/>
        <v>1350</v>
      </c>
      <c r="Q14" s="25" t="str">
        <f t="shared" si="2"/>
        <v>VYHOVUJE</v>
      </c>
      <c r="R14" s="92" t="s">
        <v>5</v>
      </c>
    </row>
    <row r="15" spans="1:18" ht="46.5" customHeight="1" thickTop="1" x14ac:dyDescent="0.3">
      <c r="A15" s="73" t="s">
        <v>33</v>
      </c>
      <c r="B15" s="74">
        <v>9</v>
      </c>
      <c r="C15" s="93" t="s">
        <v>57</v>
      </c>
      <c r="D15" s="94">
        <v>1</v>
      </c>
      <c r="E15" s="77" t="s">
        <v>19</v>
      </c>
      <c r="F15" s="95" t="s">
        <v>54</v>
      </c>
      <c r="G15" s="28" t="s">
        <v>69</v>
      </c>
      <c r="H15" s="119" t="s">
        <v>55</v>
      </c>
      <c r="I15" s="119"/>
      <c r="J15" s="119"/>
      <c r="K15" s="119" t="s">
        <v>34</v>
      </c>
      <c r="L15" s="119" t="s">
        <v>35</v>
      </c>
      <c r="M15" s="6">
        <f t="shared" si="0"/>
        <v>2800</v>
      </c>
      <c r="N15" s="48">
        <v>2800</v>
      </c>
      <c r="O15" s="50">
        <v>2400</v>
      </c>
      <c r="P15" s="35">
        <f t="shared" si="1"/>
        <v>2400</v>
      </c>
      <c r="Q15" s="26" t="str">
        <f t="shared" si="2"/>
        <v>VYHOVUJE</v>
      </c>
      <c r="R15" s="122" t="s">
        <v>5</v>
      </c>
    </row>
    <row r="16" spans="1:18" ht="46.5" customHeight="1" x14ac:dyDescent="0.3">
      <c r="B16" s="80">
        <v>10</v>
      </c>
      <c r="C16" s="93" t="s">
        <v>56</v>
      </c>
      <c r="D16" s="82">
        <v>1</v>
      </c>
      <c r="E16" s="83" t="s">
        <v>19</v>
      </c>
      <c r="F16" s="95" t="s">
        <v>54</v>
      </c>
      <c r="G16" s="21" t="s">
        <v>70</v>
      </c>
      <c r="H16" s="120"/>
      <c r="I16" s="120"/>
      <c r="J16" s="120"/>
      <c r="K16" s="120"/>
      <c r="L16" s="120"/>
      <c r="M16" s="4">
        <f t="shared" si="0"/>
        <v>2800</v>
      </c>
      <c r="N16" s="22">
        <v>2800</v>
      </c>
      <c r="O16" s="51">
        <v>2400</v>
      </c>
      <c r="P16" s="27">
        <f t="shared" si="1"/>
        <v>2400</v>
      </c>
      <c r="Q16" s="24" t="str">
        <f t="shared" si="2"/>
        <v>VYHOVUJE</v>
      </c>
      <c r="R16" s="123"/>
    </row>
    <row r="17" spans="1:19" ht="46.5" customHeight="1" thickBot="1" x14ac:dyDescent="0.35">
      <c r="A17" s="87"/>
      <c r="B17" s="88">
        <v>11</v>
      </c>
      <c r="C17" s="96" t="s">
        <v>58</v>
      </c>
      <c r="D17" s="90">
        <v>1</v>
      </c>
      <c r="E17" s="91" t="s">
        <v>19</v>
      </c>
      <c r="F17" s="97" t="s">
        <v>54</v>
      </c>
      <c r="G17" s="31" t="s">
        <v>71</v>
      </c>
      <c r="H17" s="121"/>
      <c r="I17" s="121"/>
      <c r="J17" s="121"/>
      <c r="K17" s="121"/>
      <c r="L17" s="121"/>
      <c r="M17" s="5">
        <f t="shared" si="0"/>
        <v>2800</v>
      </c>
      <c r="N17" s="23">
        <v>2800</v>
      </c>
      <c r="O17" s="34">
        <v>2400</v>
      </c>
      <c r="P17" s="33">
        <f t="shared" si="1"/>
        <v>2400</v>
      </c>
      <c r="Q17" s="25" t="str">
        <f t="shared" si="2"/>
        <v>VYHOVUJE</v>
      </c>
      <c r="R17" s="124"/>
    </row>
    <row r="18" spans="1:19" ht="13.5" customHeight="1" thickTop="1" thickBot="1" x14ac:dyDescent="0.35">
      <c r="A18" s="98"/>
      <c r="B18" s="98"/>
      <c r="C18" s="99"/>
      <c r="D18" s="98"/>
      <c r="E18" s="99"/>
      <c r="F18" s="99"/>
      <c r="G18" s="100"/>
      <c r="H18" s="99"/>
      <c r="I18" s="99"/>
      <c r="J18" s="99"/>
      <c r="K18" s="99"/>
      <c r="L18" s="99"/>
      <c r="M18" s="101"/>
      <c r="N18" s="98"/>
      <c r="O18" s="102"/>
      <c r="P18" s="98"/>
      <c r="Q18" s="98"/>
      <c r="S18" s="98"/>
    </row>
    <row r="19" spans="1:19" ht="60.75" customHeight="1" thickTop="1" thickBot="1" x14ac:dyDescent="0.35">
      <c r="A19" s="104"/>
      <c r="B19" s="135" t="s">
        <v>17</v>
      </c>
      <c r="C19" s="135"/>
      <c r="D19" s="135"/>
      <c r="E19" s="135"/>
      <c r="F19" s="135"/>
      <c r="G19" s="135"/>
      <c r="H19" s="3"/>
      <c r="I19" s="16"/>
      <c r="J19" s="16"/>
      <c r="K19" s="105"/>
      <c r="L19" s="105"/>
      <c r="M19" s="1"/>
      <c r="N19" s="36" t="s">
        <v>7</v>
      </c>
      <c r="O19" s="128" t="s">
        <v>8</v>
      </c>
      <c r="P19" s="129"/>
      <c r="Q19" s="130"/>
      <c r="R19" s="106"/>
    </row>
    <row r="20" spans="1:19" ht="33" customHeight="1" thickTop="1" thickBot="1" x14ac:dyDescent="0.35">
      <c r="A20" s="104"/>
      <c r="B20" s="131" t="s">
        <v>6</v>
      </c>
      <c r="C20" s="131"/>
      <c r="D20" s="131"/>
      <c r="E20" s="131"/>
      <c r="F20" s="131"/>
      <c r="G20" s="131"/>
      <c r="H20" s="107"/>
      <c r="K20" s="17"/>
      <c r="L20" s="17"/>
      <c r="M20" s="2"/>
      <c r="N20" s="54">
        <f>SUM(M7:M17)</f>
        <v>42600</v>
      </c>
      <c r="O20" s="132">
        <f>SUM(P7:P17)</f>
        <v>36250</v>
      </c>
      <c r="P20" s="133"/>
      <c r="Q20" s="134"/>
      <c r="R20" s="108"/>
    </row>
    <row r="21" spans="1:19" ht="39.75" customHeight="1" thickTop="1" x14ac:dyDescent="0.3">
      <c r="A21" s="104"/>
      <c r="I21" s="18"/>
      <c r="J21" s="18"/>
      <c r="K21" s="19"/>
      <c r="L21" s="19"/>
      <c r="M21" s="111"/>
      <c r="N21" s="111"/>
      <c r="O21" s="112"/>
      <c r="P21" s="112"/>
      <c r="Q21" s="112"/>
      <c r="R21" s="108"/>
      <c r="S21" s="112"/>
    </row>
    <row r="22" spans="1:19" ht="19.95" customHeight="1" x14ac:dyDescent="0.3">
      <c r="A22" s="104"/>
      <c r="K22" s="19"/>
      <c r="L22" s="19"/>
      <c r="M22" s="111"/>
      <c r="N22" s="3"/>
      <c r="O22" s="3"/>
      <c r="P22" s="3"/>
      <c r="Q22" s="112"/>
      <c r="R22" s="108"/>
      <c r="S22" s="112"/>
    </row>
    <row r="23" spans="1:19" ht="71.25" customHeight="1" x14ac:dyDescent="0.3">
      <c r="A23" s="104"/>
      <c r="K23" s="19"/>
      <c r="L23" s="19"/>
      <c r="M23" s="111"/>
      <c r="N23" s="3"/>
      <c r="O23" s="3"/>
      <c r="P23" s="3"/>
      <c r="Q23" s="112"/>
      <c r="R23" s="108"/>
      <c r="S23" s="112"/>
    </row>
    <row r="24" spans="1:19" ht="36" customHeight="1" x14ac:dyDescent="0.3">
      <c r="A24" s="104"/>
      <c r="K24" s="113"/>
      <c r="L24" s="113"/>
      <c r="M24" s="114"/>
      <c r="N24" s="111"/>
      <c r="O24" s="112"/>
      <c r="P24" s="112"/>
      <c r="Q24" s="112"/>
      <c r="R24" s="108"/>
      <c r="S24" s="112"/>
    </row>
    <row r="25" spans="1:19" ht="14.25" customHeight="1" x14ac:dyDescent="0.3">
      <c r="A25" s="104"/>
      <c r="B25" s="112"/>
      <c r="C25" s="115"/>
      <c r="D25" s="116"/>
      <c r="E25" s="117"/>
      <c r="F25" s="115"/>
      <c r="G25" s="111"/>
      <c r="H25" s="115"/>
      <c r="I25" s="115"/>
      <c r="J25" s="118"/>
      <c r="K25" s="118"/>
      <c r="L25" s="118"/>
      <c r="M25" s="111"/>
      <c r="N25" s="111"/>
      <c r="O25" s="112"/>
      <c r="P25" s="112"/>
      <c r="Q25" s="112"/>
      <c r="R25" s="108"/>
      <c r="S25" s="112"/>
    </row>
    <row r="26" spans="1:19" ht="14.25" customHeight="1" x14ac:dyDescent="0.3">
      <c r="A26" s="104"/>
      <c r="B26" s="112"/>
      <c r="C26" s="115"/>
      <c r="D26" s="116"/>
      <c r="E26" s="117"/>
      <c r="F26" s="115"/>
      <c r="G26" s="111"/>
      <c r="H26" s="115"/>
      <c r="I26" s="115"/>
      <c r="J26" s="118"/>
      <c r="K26" s="118"/>
      <c r="L26" s="118"/>
      <c r="M26" s="111"/>
      <c r="N26" s="111"/>
      <c r="O26" s="112"/>
      <c r="P26" s="112"/>
      <c r="Q26" s="112"/>
      <c r="R26" s="108"/>
      <c r="S26" s="112"/>
    </row>
    <row r="27" spans="1:19" ht="14.25" customHeight="1" x14ac:dyDescent="0.3">
      <c r="A27" s="104"/>
      <c r="B27" s="112"/>
      <c r="C27" s="115"/>
      <c r="D27" s="116"/>
      <c r="E27" s="117"/>
      <c r="F27" s="115"/>
      <c r="G27" s="111"/>
      <c r="H27" s="115"/>
      <c r="I27" s="115"/>
      <c r="J27" s="118"/>
      <c r="K27" s="118"/>
      <c r="L27" s="118"/>
      <c r="M27" s="111"/>
      <c r="N27" s="111"/>
      <c r="O27" s="112"/>
      <c r="P27" s="112"/>
      <c r="Q27" s="112"/>
      <c r="R27" s="108"/>
      <c r="S27" s="112"/>
    </row>
    <row r="28" spans="1:19" ht="14.25" customHeight="1" x14ac:dyDescent="0.3">
      <c r="A28" s="104"/>
      <c r="B28" s="112"/>
      <c r="C28" s="115"/>
      <c r="D28" s="116"/>
      <c r="E28" s="117"/>
      <c r="F28" s="115"/>
      <c r="G28" s="111"/>
      <c r="H28" s="115"/>
      <c r="I28" s="115"/>
      <c r="J28" s="118"/>
      <c r="K28" s="118"/>
      <c r="L28" s="118"/>
      <c r="M28" s="111"/>
      <c r="N28" s="111"/>
      <c r="O28" s="112"/>
      <c r="P28" s="112"/>
      <c r="Q28" s="112"/>
      <c r="R28" s="108"/>
      <c r="S28" s="112"/>
    </row>
    <row r="29" spans="1:19" x14ac:dyDescent="0.3">
      <c r="C29" s="10"/>
      <c r="D29" s="72"/>
      <c r="E29" s="10"/>
      <c r="F29" s="10"/>
      <c r="G29" s="72"/>
      <c r="H29" s="10"/>
      <c r="I29" s="10"/>
      <c r="L29" s="10"/>
      <c r="M29" s="72"/>
    </row>
    <row r="30" spans="1:19" x14ac:dyDescent="0.3">
      <c r="C30" s="10"/>
      <c r="D30" s="72"/>
      <c r="E30" s="10"/>
      <c r="F30" s="10"/>
      <c r="G30" s="72"/>
      <c r="H30" s="10"/>
      <c r="I30" s="10"/>
      <c r="L30" s="10"/>
      <c r="M30" s="72"/>
    </row>
    <row r="31" spans="1:19" x14ac:dyDescent="0.3">
      <c r="C31" s="10"/>
      <c r="D31" s="72"/>
      <c r="E31" s="10"/>
      <c r="F31" s="10"/>
      <c r="G31" s="72"/>
      <c r="H31" s="10"/>
      <c r="I31" s="10"/>
      <c r="L31" s="10"/>
      <c r="M31" s="72"/>
    </row>
  </sheetData>
  <sheetProtection selectLockedCells="1"/>
  <mergeCells count="17">
    <mergeCell ref="B1:C1"/>
    <mergeCell ref="O1:Q1"/>
    <mergeCell ref="O19:Q19"/>
    <mergeCell ref="B20:G20"/>
    <mergeCell ref="O20:Q20"/>
    <mergeCell ref="B19:G19"/>
    <mergeCell ref="J8:J14"/>
    <mergeCell ref="I8:I14"/>
    <mergeCell ref="H8:H14"/>
    <mergeCell ref="H15:H17"/>
    <mergeCell ref="I15:I17"/>
    <mergeCell ref="J15:J17"/>
    <mergeCell ref="K15:K17"/>
    <mergeCell ref="L15:L17"/>
    <mergeCell ref="R15:R17"/>
    <mergeCell ref="K8:K14"/>
    <mergeCell ref="L8:L14"/>
  </mergeCells>
  <conditionalFormatting sqref="B7:B17">
    <cfRule type="containsBlanks" dxfId="15" priority="56">
      <formula>LEN(TRIM(B7))=0</formula>
    </cfRule>
  </conditionalFormatting>
  <conditionalFormatting sqref="B7:B17">
    <cfRule type="cellIs" dxfId="14" priority="51" operator="greaterThanOrEqual">
      <formula>1</formula>
    </cfRule>
  </conditionalFormatting>
  <conditionalFormatting sqref="Q7:Q17">
    <cfRule type="cellIs" dxfId="13" priority="47" operator="equal">
      <formula>"NEVYHOVUJE"</formula>
    </cfRule>
    <cfRule type="cellIs" dxfId="12" priority="48" operator="equal">
      <formula>"VYHOVUJE"</formula>
    </cfRule>
  </conditionalFormatting>
  <conditionalFormatting sqref="G7:G17 O7:O17">
    <cfRule type="notContainsBlanks" dxfId="11" priority="21">
      <formula>LEN(TRIM(G7))&gt;0</formula>
    </cfRule>
    <cfRule type="containsBlanks" dxfId="10" priority="22">
      <formula>LEN(TRIM(G7))=0</formula>
    </cfRule>
  </conditionalFormatting>
  <conditionalFormatting sqref="G7:G17 O7:O17">
    <cfRule type="notContainsBlanks" dxfId="9" priority="20">
      <formula>LEN(TRIM(G7))&gt;0</formula>
    </cfRule>
  </conditionalFormatting>
  <conditionalFormatting sqref="G7:G17">
    <cfRule type="notContainsBlanks" dxfId="8" priority="19">
      <formula>LEN(TRIM(G7))&gt;0</formula>
    </cfRule>
    <cfRule type="containsBlanks" dxfId="7" priority="23">
      <formula>LEN(TRIM(G7))=0</formula>
    </cfRule>
  </conditionalFormatting>
  <conditionalFormatting sqref="D7">
    <cfRule type="containsBlanks" dxfId="6" priority="7">
      <formula>LEN(TRIM(D7))=0</formula>
    </cfRule>
  </conditionalFormatting>
  <conditionalFormatting sqref="D9 D13:D14">
    <cfRule type="containsBlanks" dxfId="5" priority="6">
      <formula>LEN(TRIM(D9))=0</formula>
    </cfRule>
  </conditionalFormatting>
  <conditionalFormatting sqref="D8">
    <cfRule type="containsBlanks" dxfId="4" priority="5">
      <formula>LEN(TRIM(D8))=0</formula>
    </cfRule>
  </conditionalFormatting>
  <conditionalFormatting sqref="D10">
    <cfRule type="containsBlanks" dxfId="3" priority="4">
      <formula>LEN(TRIM(D10))=0</formula>
    </cfRule>
  </conditionalFormatting>
  <conditionalFormatting sqref="D11:D12">
    <cfRule type="containsBlanks" dxfId="2" priority="3">
      <formula>LEN(TRIM(D11))=0</formula>
    </cfRule>
  </conditionalFormatting>
  <conditionalFormatting sqref="D15:D16">
    <cfRule type="containsBlanks" dxfId="1" priority="2">
      <formula>LEN(TRIM(D15))=0</formula>
    </cfRule>
  </conditionalFormatting>
  <conditionalFormatting sqref="D17">
    <cfRule type="containsBlanks" dxfId="0" priority="1">
      <formula>LEN(TRIM(D17))=0</formula>
    </cfRule>
  </conditionalFormatting>
  <dataValidations count="3">
    <dataValidation type="list" showInputMessage="1" showErrorMessage="1" sqref="E7:E10 E12:E17" xr:uid="{00000000-0002-0000-0000-000000000000}">
      <formula1>"ks,bal,sada,"</formula1>
    </dataValidation>
    <dataValidation type="list" showInputMessage="1" showErrorMessage="1" sqref="I7:I8 I15" xr:uid="{00000000-0002-0000-0000-000001000000}">
      <formula1>"ANO,NE"</formula1>
    </dataValidation>
    <dataValidation type="list" allowBlank="1" showInputMessage="1" showErrorMessage="1" sqref="R8:R15" xr:uid="{00000000-0002-0000-0000-000002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'D:\DNS - Tonery OSTATNÍ r. 2018\21 - 05.06.2018 DNS - Tonery Ostatní + HP\[9019-0017-18_Vlková Tonery_EO_Tabulka.xlsx]CPV'!#REF!</xm:f>
          </x14:formula1>
          <xm:sqref>R7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CBQZNroZUdIbv1d/mCRdWLSHYrU=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jA69GeSPXXe5ouMWgnr1qX/iFxo=</DigestValue>
    </Reference>
  </SignedInfo>
  <SignatureValue>cHQk+nzQVFrYcqktnOZOxTCggKrOIJ8ZVdlEd/lm9qQ6GEkKCWKdamqE7+wfL9M5oDXRiVSjeqU1
bdTmV1tGOiargMHamCVPoCZHoxxW8CazekwQpTxCiN6NPWmJzyXcGchuhjbAC60GHvcMZkstRvJX
uhin/ki7sPs9xnofBdaYrjHu43f6iOFoZC4/RuscTJDiiOpaR4gA+D3NkqGt1RJzULOXbNd++uAH
5StBb9E1zdESBlJ/s6ijHI9Oc8M+DsmShfsgctrCVuL01s3IMaw0bexhGLMqb2xcGOIE33nm713z
HkOJS8VzCL4znYK1LrC/W3ErqdHL56aDxC/l8A==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mkFY9xuKKEfLHaTkNF/zmrsxFaM=</DigestValue>
      </Reference>
      <Reference URI="/xl/sharedStrings.xml?ContentType=application/vnd.openxmlformats-officedocument.spreadsheetml.sharedStrings+xml">
        <DigestMethod Algorithm="http://www.w3.org/2000/09/xmldsig#sha1"/>
        <DigestValue>AVAKxomLihGt2dPQ8R6TZzkPYg0=</DigestValue>
      </Reference>
      <Reference URI="/xl/calcChain.xml?ContentType=application/vnd.openxmlformats-officedocument.spreadsheetml.calcChain+xml">
        <DigestMethod Algorithm="http://www.w3.org/2000/09/xmldsig#sha1"/>
        <DigestValue>QfowFS165Ne67yLzxv186KQ6LCU=</DigestValue>
      </Reference>
      <Reference URI="/xl/worksheets/sheet1.xml?ContentType=application/vnd.openxmlformats-officedocument.spreadsheetml.worksheet+xml">
        <DigestMethod Algorithm="http://www.w3.org/2000/09/xmldsig#sha1"/>
        <DigestValue>xrs+X3tQzXynxZLorg6x3onTtzE=</DigestValue>
      </Reference>
      <Reference URI="/xl/styles.xml?ContentType=application/vnd.openxmlformats-officedocument.spreadsheetml.styles+xml">
        <DigestMethod Algorithm="http://www.w3.org/2000/09/xmldsig#sha1"/>
        <DigestValue>/kaltdsR1tqmdpB/kH6Bqb1oyVA=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workbook.xml?ContentType=application/vnd.openxmlformats-officedocument.spreadsheetml.sheet.main+xml">
        <DigestMethod Algorithm="http://www.w3.org/2000/09/xmldsig#sha1"/>
        <DigestValue>hVRqXWBYfDi34Nt9cmislQKIsDU=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F5dgFYD8Ni+qOOJFY8gvj/DbyFo=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2018-06-25T09:48:22Z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2018-06-25T09:48:22Z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2015-06-17T10:31:14Z</cp:lastPrinted>
  <dcterms:created xsi:type="dcterms:W3CDTF">2014-03-05T12:43:32Z</dcterms:created>
  <dcterms:modified xsi:type="dcterms:W3CDTF">2018-06-25T09:14:21Z</dcterms:modified>
</cp:coreProperties>
</file>