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45" windowWidth="24240" windowHeight="12795" tabRatio="939" activeTab="0"/>
  </bookViews>
  <sheets>
    <sheet name="Tonery" sheetId="22" r:id="rId1"/>
  </sheets>
  <definedNames>
    <definedName name="_xlnm.Print_Area" localSheetId="0">'Tonery'!$A$1:$N$24</definedName>
  </definedNames>
  <calcPr calcId="152511"/>
</workbook>
</file>

<file path=xl/sharedStrings.xml><?xml version="1.0" encoding="utf-8"?>
<sst xmlns="http://schemas.openxmlformats.org/spreadsheetml/2006/main" count="93" uniqueCount="69">
  <si>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</si>
  <si>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</si>
  <si>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</si>
  <si>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</si>
  <si>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</si>
  <si>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</si>
  <si>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</si>
  <si>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</si>
  <si>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</si>
  <si>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</si>
  <si>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</si>
  <si>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</si>
  <si>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</si>
  <si>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</si>
  <si>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</si>
  <si>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</si>
  <si>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Hana Bláhová, 
    e-mail: tisk@uk.zcu.cz
    tel.: +420 377 631 653</t>
  </si>
  <si>
    <t>Západočeská univerzita v Plzni, Copycentrum, Univerzitní 22, 306 14 Plzeň</t>
  </si>
  <si>
    <t>Prodejna skript, Univerzitní 18, 306 14 Plzeň</t>
  </si>
  <si>
    <t>Originální toner. Výtěžnost 12000 stran.</t>
  </si>
  <si>
    <t xml:space="preserve">Originální, nebo kompatibilní toner splňující podmínky certifikátu STMC. Minimální výtěžnost při 5% pokrytí 2000 stran. </t>
  </si>
  <si>
    <t>Toner do tiskárny HP LASER JET 1020 - černý</t>
  </si>
  <si>
    <t xml:space="preserve">Toner pro tiskárnu HP Color LaserJet 5500dn,  barva cyan (azurová) </t>
  </si>
  <si>
    <t xml:space="preserve">Toner pro tiskárnu HP Color LaserJet 5500dn,  barva magenta (purpurová) </t>
  </si>
  <si>
    <t xml:space="preserve">Toner pro tiskárnu HP Color LaserJet 5500dn,  barva yellow (žlutá) </t>
  </si>
  <si>
    <t>samostatná faktura</t>
  </si>
  <si>
    <t xml:space="preserve">Název </t>
  </si>
  <si>
    <t>Měrná jednotka [MJ]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</si>
  <si>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</si>
  <si>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</si>
  <si>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</si>
  <si>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</si>
  <si>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</si>
  <si>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CPV - výběr
TONERY</t>
  </si>
  <si>
    <t>Mgr. Jakub Pokorný, 
tel: 37763 7724, 
Štěpánka Pavezová, 
tel.: 3776 31955</t>
  </si>
  <si>
    <t>Tonery (II.) 003 - 2017 (T-(II.)-003-2017)</t>
  </si>
  <si>
    <t>Priloha_c._1_Kupni_smlouvy_technicka_specifikace_T-(II.)-003-2017</t>
  </si>
  <si>
    <t>Toner do tiskárny Canon i-sensys MF734Cdw -černý</t>
  </si>
  <si>
    <t>Originální toner. Výtěžnost 6300 stran A4 při 5% pokrytí.</t>
  </si>
  <si>
    <t>OPR - P.Němec, Tel:37763 1014</t>
  </si>
  <si>
    <t>Univerzitní 8, Plzeň</t>
  </si>
  <si>
    <t>Toner do tiskárny Canon i-sensys MF734Cdw -azurový</t>
  </si>
  <si>
    <t>Originální toner. Výtěžnost 5000 stran A4 při 5% pokrytí.</t>
  </si>
  <si>
    <t>Toner do tiskárny Canon i-sensys MF734Cdw -purpurový</t>
  </si>
  <si>
    <t>Toner do tiskárny Canon i-sensys MF734Cdw -žlutý</t>
  </si>
  <si>
    <t>Toner černý do tiskárny Kyocera TASKalfa 4501i</t>
  </si>
  <si>
    <t>Originální, nebo kompatibilní toner splňující certifikát STMS. Výtěžnost 35000 stran A4.</t>
  </si>
  <si>
    <t>KKE - Jana Černá, Tel: 37763 8101</t>
  </si>
  <si>
    <t>Univerzitní 22, UX-238b, ZČU Plzeň</t>
  </si>
  <si>
    <t>Toner do tiskárny HP LaserJet 1100A</t>
  </si>
  <si>
    <t xml:space="preserve">ks </t>
  </si>
  <si>
    <t xml:space="preserve">Originální, nebo kompatibilní toner splňující podmínky certifikátu STMC. Minimální výtěžnost při 5% pokrytí 2500 stran. </t>
  </si>
  <si>
    <t>KSP - K.Beránková, Tel:37763 7481</t>
  </si>
  <si>
    <t>Sady Pětatřicátníků 14, Plzeň, 306 14</t>
  </si>
  <si>
    <t>Toner do tiskárny HP LaserJet 6L černý</t>
  </si>
  <si>
    <t xml:space="preserve">Originální, nebo kompatibilní toner. Minimální výtěžnost při 5% pokrytí 2500 stran, kompatibilní s HP C3906A. </t>
  </si>
  <si>
    <t>KAE - Ing. Jiří Basl, tel. 37763 4249, mobil 603216039</t>
  </si>
  <si>
    <t>Univerzitní 26, Plzeň, budova EK</t>
  </si>
  <si>
    <t>Canon Toner Cartridge 046 BKH, black, 6300 stran</t>
  </si>
  <si>
    <t>Canon Toner Cartridge 046 CH, cyan, 5000 stran</t>
  </si>
  <si>
    <t>Canon Toner Cartridge 046 MH, magenta, 5000 stran</t>
  </si>
  <si>
    <t>Canon Toner Cartridge 046 YH, yellow, 5000 stran</t>
  </si>
  <si>
    <t xml:space="preserve">Kompatibilní toner Kyocera TK-6305K, 35000 str, Black </t>
  </si>
  <si>
    <t>COLORWAY kompatibilní toner HP C4092A, černý, 2500 stran</t>
  </si>
  <si>
    <t>PRINTLINE kompatibilní toner s HP C3906A, No.06A, 2.500 stran, Black</t>
  </si>
  <si>
    <t>COLORWAY kompatibilní toner pro HP Q2612A, černý, 2000 stran</t>
  </si>
  <si>
    <t>HP Color LaserJet azurový toner, C9731A, 12000 str</t>
  </si>
  <si>
    <t>HP Color LaserJet purpurový toner, C9733A, 12000 str</t>
  </si>
  <si>
    <t>HP Color LaserJet žlutý toner, C9732A, 12000 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</si>
</sst>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5A9E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 style="medium"/>
      <top/>
      <bottom style="thin"/>
    </border>
    <border>
      <left style="medium"/>
      <right style="medium"/>
      <top style="thin"/>
      <bottom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thick"/>
      <right style="medium"/>
      <top style="thick"/>
      <bottom style="thin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0" fillId="4" borderId="13" xfId="0" applyNumberFormat="1" applyFill="1" applyBorder="1" applyAlignment="1" applyProtection="1">
      <alignment horizontal="right" vertical="center" indent="1"/>
      <protection/>
    </xf>
    <xf numFmtId="164" fontId="6" fillId="3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ill="1" applyBorder="1" applyAlignment="1" applyProtection="1">
      <alignment horizontal="right" vertical="center" indent="1"/>
      <protection/>
    </xf>
    <xf numFmtId="164" fontId="6" fillId="3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7" xfId="0" applyNumberFormat="1" applyFill="1" applyBorder="1" applyAlignment="1" applyProtection="1">
      <alignment horizontal="center" vertical="center"/>
      <protection/>
    </xf>
    <xf numFmtId="164" fontId="0" fillId="4" borderId="18" xfId="0" applyNumberFormat="1" applyFill="1" applyBorder="1" applyAlignment="1" applyProtection="1">
      <alignment horizontal="right" vertical="center" inden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horizontal="left" vertical="center" wrapText="1" indent="1"/>
      <protection/>
    </xf>
    <xf numFmtId="1" fontId="0" fillId="4" borderId="2" xfId="0" applyNumberFormat="1" applyFill="1" applyBorder="1" applyAlignment="1" applyProtection="1">
      <alignment horizontal="center" vertical="center" wrapTex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3" borderId="19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20" xfId="0" applyNumberFormat="1" applyBorder="1" applyAlignment="1" applyProtection="1">
      <alignment horizontal="center" vertical="center" wrapText="1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4" fillId="4" borderId="2" xfId="0" applyNumberFormat="1" applyFont="1" applyFill="1" applyBorder="1" applyAlignment="1" applyProtection="1">
      <alignment vertical="center" wrapText="1"/>
      <protection/>
    </xf>
    <xf numFmtId="1" fontId="0" fillId="4" borderId="22" xfId="0" applyNumberFormat="1" applyFill="1" applyBorder="1" applyAlignment="1" applyProtection="1">
      <alignment horizontal="center" vertical="center" wrapText="1"/>
      <protection/>
    </xf>
    <xf numFmtId="0" fontId="4" fillId="4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3" fontId="0" fillId="2" borderId="24" xfId="0" applyNumberFormat="1" applyFill="1" applyBorder="1" applyAlignment="1" applyProtection="1">
      <alignment horizontal="center" vertical="center" wrapText="1"/>
      <protection/>
    </xf>
    <xf numFmtId="0" fontId="4" fillId="4" borderId="3" xfId="0" applyNumberFormat="1" applyFont="1" applyFill="1" applyBorder="1" applyAlignment="1" applyProtection="1">
      <alignment vertical="center" wrapText="1"/>
      <protection/>
    </xf>
    <xf numFmtId="1" fontId="0" fillId="4" borderId="25" xfId="0" applyNumberFormat="1" applyFill="1" applyBorder="1" applyAlignment="1" applyProtection="1">
      <alignment horizontal="center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vertical="center" wrapText="1"/>
      <protection/>
    </xf>
    <xf numFmtId="1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Protection="1">
      <protection/>
    </xf>
    <xf numFmtId="3" fontId="0" fillId="2" borderId="26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vertical="center" wrapText="1"/>
      <protection/>
    </xf>
    <xf numFmtId="1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justify" vertical="center" wrapText="1"/>
      <protection/>
    </xf>
    <xf numFmtId="0" fontId="12" fillId="0" borderId="0" xfId="0" applyNumberFormat="1" applyFont="1" applyBorder="1" applyAlignment="1" applyProtection="1">
      <alignment horizontal="justify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4" borderId="29" xfId="0" applyNumberFormat="1" applyFill="1" applyBorder="1" applyAlignment="1" applyProtection="1">
      <alignment horizontal="center" vertical="center" wrapText="1"/>
      <protection/>
    </xf>
    <xf numFmtId="0" fontId="0" fillId="4" borderId="30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9" xfId="0" applyFill="1" applyBorder="1" applyAlignment="1" applyProtection="1">
      <alignment horizontal="center" vertical="center" wrapText="1"/>
      <protection/>
    </xf>
    <xf numFmtId="0" fontId="0" fillId="4" borderId="30" xfId="0" applyFill="1" applyBorder="1" applyAlignment="1" applyProtection="1">
      <alignment horizontal="center" vertical="center" wrapText="1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31" xfId="0" applyNumberForma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8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zoomScale="80" zoomScaleNormal="80" zoomScaleSheetLayoutView="55" workbookViewId="0" topLeftCell="A13">
      <selection activeCell="L20" sqref="L20:N20"/>
    </sheetView>
  </sheetViews>
  <sheetFormatPr defaultColWidth="8.8515625" defaultRowHeight="15"/>
  <cols>
    <col min="1" max="1" width="5.7109375" style="71" customWidth="1"/>
    <col min="2" max="2" width="43.421875" style="9" customWidth="1"/>
    <col min="3" max="3" width="9.7109375" style="101" customWidth="1"/>
    <col min="4" max="4" width="9.00390625" style="13" customWidth="1"/>
    <col min="5" max="5" width="44.7109375" style="9" customWidth="1"/>
    <col min="6" max="6" width="29.140625" style="102" customWidth="1"/>
    <col min="7" max="7" width="20.8515625" style="9" customWidth="1"/>
    <col min="8" max="8" width="24.28125" style="10" customWidth="1"/>
    <col min="9" max="9" width="19.421875" style="9" customWidth="1"/>
    <col min="10" max="10" width="22.140625" style="102" hidden="1" customWidth="1"/>
    <col min="11" max="11" width="20.8515625" style="71" customWidth="1"/>
    <col min="12" max="12" width="26.57421875" style="71" customWidth="1"/>
    <col min="13" max="13" width="21.00390625" style="71" customWidth="1"/>
    <col min="14" max="14" width="19.421875" style="71" customWidth="1"/>
    <col min="15" max="15" width="51.7109375" style="96" customWidth="1"/>
    <col min="16" max="16" width="14.28125" style="71" customWidth="1"/>
    <col min="17" max="17" width="28.28125" style="71" customWidth="1"/>
    <col min="18" max="16384" width="8.8515625" style="71" customWidth="1"/>
  </cols>
  <sheetData>
    <row r="1" spans="1:15" s="10" customFormat="1" ht="24.6" customHeight="1">
      <c r="A1" s="110" t="s">
        <v>35</v>
      </c>
      <c r="B1" s="111"/>
      <c r="C1" s="13"/>
      <c r="D1" s="13"/>
      <c r="E1" s="9"/>
      <c r="F1" s="54"/>
      <c r="G1" s="55"/>
      <c r="H1" s="56"/>
      <c r="I1" s="9"/>
      <c r="J1" s="9"/>
      <c r="L1" s="114" t="s">
        <v>36</v>
      </c>
      <c r="M1" s="114"/>
      <c r="N1" s="114"/>
      <c r="O1" s="57"/>
    </row>
    <row r="2" spans="2:15" s="10" customFormat="1" ht="18.75" customHeight="1">
      <c r="B2" s="9"/>
      <c r="C2" s="7"/>
      <c r="D2" s="8"/>
      <c r="E2" s="9"/>
      <c r="F2" s="113"/>
      <c r="G2" s="113"/>
      <c r="H2" s="113"/>
      <c r="I2" s="9"/>
      <c r="J2" s="9"/>
      <c r="L2" s="58"/>
      <c r="M2" s="58"/>
      <c r="O2" s="59"/>
    </row>
    <row r="3" spans="1:15" s="10" customFormat="1" ht="25.5" customHeight="1">
      <c r="A3" s="60"/>
      <c r="B3" s="61" t="s">
        <v>11</v>
      </c>
      <c r="C3" s="62"/>
      <c r="D3" s="62"/>
      <c r="E3" s="62"/>
      <c r="F3" s="112"/>
      <c r="G3" s="112"/>
      <c r="H3" s="112"/>
      <c r="I3" s="58"/>
      <c r="J3" s="57"/>
      <c r="K3" s="57"/>
      <c r="L3" s="58"/>
      <c r="M3" s="58"/>
      <c r="O3" s="57"/>
    </row>
    <row r="4" spans="1:15" s="10" customFormat="1" ht="21" customHeight="1" thickBot="1">
      <c r="A4" s="63"/>
      <c r="B4" s="64" t="s">
        <v>13</v>
      </c>
      <c r="C4" s="62"/>
      <c r="D4" s="62"/>
      <c r="E4" s="62"/>
      <c r="F4" s="62"/>
      <c r="G4" s="58"/>
      <c r="H4" s="58"/>
      <c r="I4" s="58"/>
      <c r="J4" s="9"/>
      <c r="K4" s="9"/>
      <c r="L4" s="58"/>
      <c r="M4" s="58"/>
      <c r="O4" s="57"/>
    </row>
    <row r="5" spans="1:15" s="10" customFormat="1" ht="42.75" customHeight="1" thickBot="1">
      <c r="A5" s="11"/>
      <c r="B5" s="12"/>
      <c r="C5" s="13"/>
      <c r="D5" s="13"/>
      <c r="E5" s="9"/>
      <c r="F5" s="18" t="s">
        <v>12</v>
      </c>
      <c r="G5" s="9"/>
      <c r="I5" s="9"/>
      <c r="J5" s="14"/>
      <c r="L5" s="28" t="s">
        <v>12</v>
      </c>
      <c r="O5" s="65"/>
    </row>
    <row r="6" spans="1:15" s="10" customFormat="1" ht="112.5" customHeight="1" thickBot="1" thickTop="1">
      <c r="A6" s="15" t="s">
        <v>1</v>
      </c>
      <c r="B6" s="34" t="s">
        <v>26</v>
      </c>
      <c r="C6" s="34" t="s">
        <v>0</v>
      </c>
      <c r="D6" s="34" t="s">
        <v>27</v>
      </c>
      <c r="E6" s="34" t="s">
        <v>28</v>
      </c>
      <c r="F6" s="31" t="s">
        <v>2</v>
      </c>
      <c r="G6" s="34" t="s">
        <v>29</v>
      </c>
      <c r="H6" s="52" t="s">
        <v>30</v>
      </c>
      <c r="I6" s="34" t="s">
        <v>31</v>
      </c>
      <c r="J6" s="34" t="s">
        <v>32</v>
      </c>
      <c r="K6" s="34" t="s">
        <v>7</v>
      </c>
      <c r="L6" s="29" t="s">
        <v>8</v>
      </c>
      <c r="M6" s="52" t="s">
        <v>9</v>
      </c>
      <c r="N6" s="52" t="s">
        <v>10</v>
      </c>
      <c r="O6" s="34" t="s">
        <v>33</v>
      </c>
    </row>
    <row r="7" spans="1:17" ht="87.75" customHeight="1" thickTop="1">
      <c r="A7" s="66">
        <v>1</v>
      </c>
      <c r="B7" s="67" t="s">
        <v>37</v>
      </c>
      <c r="C7" s="68">
        <v>1</v>
      </c>
      <c r="D7" s="69" t="s">
        <v>15</v>
      </c>
      <c r="E7" s="67" t="s">
        <v>38</v>
      </c>
      <c r="F7" s="44" t="s">
        <v>58</v>
      </c>
      <c r="G7" s="115" t="s">
        <v>25</v>
      </c>
      <c r="H7" s="115" t="s">
        <v>39</v>
      </c>
      <c r="I7" s="115" t="s">
        <v>40</v>
      </c>
      <c r="J7" s="45">
        <f aca="true" t="shared" si="0" ref="J7:J17">C7*K7</f>
        <v>2600</v>
      </c>
      <c r="K7" s="21">
        <v>2600</v>
      </c>
      <c r="L7" s="46">
        <v>2237</v>
      </c>
      <c r="M7" s="33">
        <f aca="true" t="shared" si="1" ref="M7:M17">C7*L7</f>
        <v>2237</v>
      </c>
      <c r="N7" s="47" t="str">
        <f aca="true" t="shared" si="2" ref="N7:N13">IF(ISNUMBER(L7),IF(L7&gt;K7,"NEVYHOVUJE","VYHOVUJE")," ")</f>
        <v>VYHOVUJE</v>
      </c>
      <c r="O7" s="118" t="s">
        <v>3</v>
      </c>
      <c r="P7" s="70"/>
      <c r="Q7" s="70"/>
    </row>
    <row r="8" spans="1:17" ht="87.75" customHeight="1">
      <c r="A8" s="72">
        <v>2</v>
      </c>
      <c r="B8" s="67" t="s">
        <v>41</v>
      </c>
      <c r="C8" s="51">
        <v>1</v>
      </c>
      <c r="D8" s="69" t="s">
        <v>15</v>
      </c>
      <c r="E8" s="67" t="s">
        <v>42</v>
      </c>
      <c r="F8" s="19" t="s">
        <v>59</v>
      </c>
      <c r="G8" s="116"/>
      <c r="H8" s="116"/>
      <c r="I8" s="116"/>
      <c r="J8" s="5">
        <f t="shared" si="0"/>
        <v>3600</v>
      </c>
      <c r="K8" s="21">
        <v>3600</v>
      </c>
      <c r="L8" s="23">
        <v>3087</v>
      </c>
      <c r="M8" s="27">
        <f t="shared" si="1"/>
        <v>3087</v>
      </c>
      <c r="N8" s="25" t="str">
        <f t="shared" si="2"/>
        <v>VYHOVUJE</v>
      </c>
      <c r="O8" s="119"/>
      <c r="P8" s="70"/>
      <c r="Q8" s="70"/>
    </row>
    <row r="9" spans="1:17" ht="87.75" customHeight="1">
      <c r="A9" s="66">
        <v>3</v>
      </c>
      <c r="B9" s="67" t="s">
        <v>43</v>
      </c>
      <c r="C9" s="51">
        <v>1</v>
      </c>
      <c r="D9" s="69" t="s">
        <v>15</v>
      </c>
      <c r="E9" s="67" t="s">
        <v>42</v>
      </c>
      <c r="F9" s="19" t="s">
        <v>60</v>
      </c>
      <c r="G9" s="116"/>
      <c r="H9" s="116"/>
      <c r="I9" s="116"/>
      <c r="J9" s="5">
        <f t="shared" si="0"/>
        <v>3600</v>
      </c>
      <c r="K9" s="48">
        <v>3600</v>
      </c>
      <c r="L9" s="23">
        <v>3087</v>
      </c>
      <c r="M9" s="27">
        <f t="shared" si="1"/>
        <v>3087</v>
      </c>
      <c r="N9" s="25" t="str">
        <f t="shared" si="2"/>
        <v>VYHOVUJE</v>
      </c>
      <c r="O9" s="119"/>
      <c r="P9" s="70"/>
      <c r="Q9" s="70"/>
    </row>
    <row r="10" spans="1:17" ht="87.75" customHeight="1" thickBot="1">
      <c r="A10" s="73">
        <v>4</v>
      </c>
      <c r="B10" s="74" t="s">
        <v>44</v>
      </c>
      <c r="C10" s="75">
        <v>1</v>
      </c>
      <c r="D10" s="76" t="s">
        <v>15</v>
      </c>
      <c r="E10" s="74" t="s">
        <v>42</v>
      </c>
      <c r="F10" s="30" t="s">
        <v>61</v>
      </c>
      <c r="G10" s="117"/>
      <c r="H10" s="117"/>
      <c r="I10" s="117"/>
      <c r="J10" s="6">
        <f t="shared" si="0"/>
        <v>3600</v>
      </c>
      <c r="K10" s="22">
        <v>3600</v>
      </c>
      <c r="L10" s="35">
        <v>3087</v>
      </c>
      <c r="M10" s="32">
        <f t="shared" si="1"/>
        <v>3087</v>
      </c>
      <c r="N10" s="26" t="str">
        <f t="shared" si="2"/>
        <v>VYHOVUJE</v>
      </c>
      <c r="O10" s="120"/>
      <c r="P10" s="70"/>
      <c r="Q10" s="70"/>
    </row>
    <row r="11" spans="1:17" ht="87.75" customHeight="1" thickBot="1" thickTop="1">
      <c r="A11" s="77">
        <v>5</v>
      </c>
      <c r="B11" s="78" t="s">
        <v>45</v>
      </c>
      <c r="C11" s="79">
        <v>1</v>
      </c>
      <c r="D11" s="80" t="s">
        <v>15</v>
      </c>
      <c r="E11" s="78" t="s">
        <v>46</v>
      </c>
      <c r="F11" s="36" t="s">
        <v>62</v>
      </c>
      <c r="G11" s="81" t="s">
        <v>25</v>
      </c>
      <c r="H11" s="49" t="s">
        <v>47</v>
      </c>
      <c r="I11" s="49" t="s">
        <v>48</v>
      </c>
      <c r="J11" s="37">
        <f t="shared" si="0"/>
        <v>2500</v>
      </c>
      <c r="K11" s="38">
        <v>2500</v>
      </c>
      <c r="L11" s="39">
        <v>1531</v>
      </c>
      <c r="M11" s="40">
        <f t="shared" si="1"/>
        <v>1531</v>
      </c>
      <c r="N11" s="41" t="str">
        <f t="shared" si="2"/>
        <v>VYHOVUJE</v>
      </c>
      <c r="O11" s="50" t="s">
        <v>3</v>
      </c>
      <c r="P11" s="82"/>
      <c r="Q11" s="70"/>
    </row>
    <row r="12" spans="1:17" ht="87.75" customHeight="1" thickBot="1" thickTop="1">
      <c r="A12" s="77">
        <v>6</v>
      </c>
      <c r="B12" s="78" t="s">
        <v>49</v>
      </c>
      <c r="C12" s="79">
        <v>1</v>
      </c>
      <c r="D12" s="80" t="s">
        <v>50</v>
      </c>
      <c r="E12" s="78" t="s">
        <v>51</v>
      </c>
      <c r="F12" s="36" t="s">
        <v>63</v>
      </c>
      <c r="G12" s="81" t="s">
        <v>25</v>
      </c>
      <c r="H12" s="49" t="s">
        <v>52</v>
      </c>
      <c r="I12" s="49" t="s">
        <v>53</v>
      </c>
      <c r="J12" s="37">
        <f t="shared" si="0"/>
        <v>400</v>
      </c>
      <c r="K12" s="38">
        <v>400</v>
      </c>
      <c r="L12" s="39">
        <v>319</v>
      </c>
      <c r="M12" s="40">
        <f t="shared" si="1"/>
        <v>319</v>
      </c>
      <c r="N12" s="41" t="str">
        <f t="shared" si="2"/>
        <v>VYHOVUJE</v>
      </c>
      <c r="O12" s="50" t="s">
        <v>3</v>
      </c>
      <c r="Q12" s="70"/>
    </row>
    <row r="13" spans="1:17" ht="87.75" customHeight="1" thickBot="1" thickTop="1">
      <c r="A13" s="77">
        <v>7</v>
      </c>
      <c r="B13" s="78" t="s">
        <v>54</v>
      </c>
      <c r="C13" s="79">
        <v>1</v>
      </c>
      <c r="D13" s="80" t="s">
        <v>15</v>
      </c>
      <c r="E13" s="78" t="s">
        <v>55</v>
      </c>
      <c r="F13" s="36" t="s">
        <v>64</v>
      </c>
      <c r="G13" s="81" t="s">
        <v>25</v>
      </c>
      <c r="H13" s="49" t="s">
        <v>56</v>
      </c>
      <c r="I13" s="49" t="s">
        <v>57</v>
      </c>
      <c r="J13" s="37">
        <f t="shared" si="0"/>
        <v>500</v>
      </c>
      <c r="K13" s="38">
        <v>500</v>
      </c>
      <c r="L13" s="39">
        <v>357</v>
      </c>
      <c r="M13" s="40">
        <f t="shared" si="1"/>
        <v>357</v>
      </c>
      <c r="N13" s="41" t="str">
        <f t="shared" si="2"/>
        <v>VYHOVUJE</v>
      </c>
      <c r="O13" s="50" t="s">
        <v>3</v>
      </c>
      <c r="P13" s="70"/>
      <c r="Q13" s="70"/>
    </row>
    <row r="14" spans="1:17" ht="87.75" customHeight="1" thickBot="1" thickTop="1">
      <c r="A14" s="77">
        <v>8</v>
      </c>
      <c r="B14" s="78" t="s">
        <v>21</v>
      </c>
      <c r="C14" s="79">
        <v>2</v>
      </c>
      <c r="D14" s="80" t="s">
        <v>15</v>
      </c>
      <c r="E14" s="78" t="s">
        <v>20</v>
      </c>
      <c r="F14" s="36" t="s">
        <v>65</v>
      </c>
      <c r="G14" s="81" t="s">
        <v>25</v>
      </c>
      <c r="H14" s="49" t="s">
        <v>34</v>
      </c>
      <c r="I14" s="49" t="s">
        <v>18</v>
      </c>
      <c r="J14" s="37">
        <f t="shared" si="0"/>
        <v>3400</v>
      </c>
      <c r="K14" s="38">
        <v>1700</v>
      </c>
      <c r="L14" s="39">
        <v>206</v>
      </c>
      <c r="M14" s="40">
        <f t="shared" si="1"/>
        <v>412</v>
      </c>
      <c r="N14" s="41" t="str">
        <f aca="true" t="shared" si="3" ref="N14:N17">IF(ISNUMBER(L14),IF(L14&gt;K14,"NEVYHOVUJE","VYHOVUJE")," ")</f>
        <v>VYHOVUJE</v>
      </c>
      <c r="O14" s="50" t="s">
        <v>3</v>
      </c>
      <c r="P14" s="83"/>
      <c r="Q14" s="70"/>
    </row>
    <row r="15" spans="1:17" ht="87.75" customHeight="1" thickBot="1" thickTop="1">
      <c r="A15" s="84">
        <v>9</v>
      </c>
      <c r="B15" s="85" t="s">
        <v>22</v>
      </c>
      <c r="C15" s="86">
        <v>1</v>
      </c>
      <c r="D15" s="87" t="s">
        <v>15</v>
      </c>
      <c r="E15" s="85" t="s">
        <v>19</v>
      </c>
      <c r="F15" s="42" t="s">
        <v>66</v>
      </c>
      <c r="G15" s="115" t="s">
        <v>25</v>
      </c>
      <c r="H15" s="115" t="s">
        <v>16</v>
      </c>
      <c r="I15" s="115" t="s">
        <v>17</v>
      </c>
      <c r="J15" s="4">
        <f t="shared" si="0"/>
        <v>9000</v>
      </c>
      <c r="K15" s="20">
        <v>9000</v>
      </c>
      <c r="L15" s="43">
        <v>8035</v>
      </c>
      <c r="M15" s="33">
        <f t="shared" si="1"/>
        <v>8035</v>
      </c>
      <c r="N15" s="24" t="str">
        <f t="shared" si="3"/>
        <v>VYHOVUJE</v>
      </c>
      <c r="O15" s="118" t="s">
        <v>3</v>
      </c>
      <c r="P15" s="83"/>
      <c r="Q15" s="70"/>
    </row>
    <row r="16" spans="1:17" ht="87.75" customHeight="1" thickBot="1" thickTop="1">
      <c r="A16" s="72">
        <v>10</v>
      </c>
      <c r="B16" s="88" t="s">
        <v>23</v>
      </c>
      <c r="C16" s="51">
        <v>1</v>
      </c>
      <c r="D16" s="89" t="s">
        <v>15</v>
      </c>
      <c r="E16" s="88" t="s">
        <v>19</v>
      </c>
      <c r="F16" s="19" t="s">
        <v>67</v>
      </c>
      <c r="G16" s="116"/>
      <c r="H16" s="126"/>
      <c r="I16" s="126"/>
      <c r="J16" s="5">
        <f t="shared" si="0"/>
        <v>9000</v>
      </c>
      <c r="K16" s="21">
        <v>9000</v>
      </c>
      <c r="L16" s="43">
        <v>8035</v>
      </c>
      <c r="M16" s="27">
        <f t="shared" si="1"/>
        <v>8035</v>
      </c>
      <c r="N16" s="25" t="str">
        <f t="shared" si="3"/>
        <v>VYHOVUJE</v>
      </c>
      <c r="O16" s="119"/>
      <c r="P16" s="83"/>
      <c r="Q16" s="70"/>
    </row>
    <row r="17" spans="1:17" ht="87.75" customHeight="1" thickBot="1" thickTop="1">
      <c r="A17" s="73">
        <v>11</v>
      </c>
      <c r="B17" s="90" t="s">
        <v>24</v>
      </c>
      <c r="C17" s="91">
        <v>1</v>
      </c>
      <c r="D17" s="92" t="s">
        <v>15</v>
      </c>
      <c r="E17" s="90" t="s">
        <v>19</v>
      </c>
      <c r="F17" s="30" t="s">
        <v>68</v>
      </c>
      <c r="G17" s="117"/>
      <c r="H17" s="127"/>
      <c r="I17" s="127"/>
      <c r="J17" s="6">
        <f t="shared" si="0"/>
        <v>9000</v>
      </c>
      <c r="K17" s="22">
        <v>9000</v>
      </c>
      <c r="L17" s="43">
        <v>8035</v>
      </c>
      <c r="M17" s="32">
        <f t="shared" si="1"/>
        <v>8035</v>
      </c>
      <c r="N17" s="26" t="str">
        <f t="shared" si="3"/>
        <v>VYHOVUJE</v>
      </c>
      <c r="O17" s="120"/>
      <c r="P17" s="83"/>
      <c r="Q17" s="70"/>
    </row>
    <row r="18" spans="1:17" ht="14.25" customHeight="1" thickBot="1" thickTop="1">
      <c r="A18" s="82"/>
      <c r="B18" s="93"/>
      <c r="C18" s="82"/>
      <c r="D18" s="93"/>
      <c r="E18" s="93"/>
      <c r="F18" s="94"/>
      <c r="G18" s="93"/>
      <c r="H18" s="93"/>
      <c r="I18" s="93"/>
      <c r="J18" s="82"/>
      <c r="K18" s="82"/>
      <c r="L18" s="95"/>
      <c r="M18" s="82"/>
      <c r="N18" s="82"/>
      <c r="P18" s="83"/>
      <c r="Q18" s="70"/>
    </row>
    <row r="19" spans="1:16" ht="81" customHeight="1" thickBot="1" thickTop="1">
      <c r="A19" s="125" t="s">
        <v>14</v>
      </c>
      <c r="B19" s="125"/>
      <c r="C19" s="125"/>
      <c r="D19" s="125"/>
      <c r="E19" s="125"/>
      <c r="F19" s="125"/>
      <c r="G19" s="125"/>
      <c r="H19" s="97"/>
      <c r="I19" s="97"/>
      <c r="J19" s="1"/>
      <c r="K19" s="34" t="s">
        <v>5</v>
      </c>
      <c r="L19" s="128" t="s">
        <v>6</v>
      </c>
      <c r="M19" s="129"/>
      <c r="N19" s="130"/>
      <c r="O19" s="98"/>
      <c r="P19" s="83"/>
    </row>
    <row r="20" spans="1:16" ht="81" customHeight="1" thickBot="1" thickTop="1">
      <c r="A20" s="121" t="s">
        <v>4</v>
      </c>
      <c r="B20" s="121"/>
      <c r="C20" s="121"/>
      <c r="D20" s="121"/>
      <c r="E20" s="121"/>
      <c r="F20" s="121"/>
      <c r="G20" s="99"/>
      <c r="H20" s="16"/>
      <c r="I20" s="16"/>
      <c r="J20" s="2"/>
      <c r="K20" s="53">
        <f>SUM(J7:J17)</f>
        <v>47200</v>
      </c>
      <c r="L20" s="122">
        <f>SUM(M7:M17)</f>
        <v>38222</v>
      </c>
      <c r="M20" s="123"/>
      <c r="N20" s="124"/>
      <c r="O20" s="100"/>
      <c r="P20" s="83"/>
    </row>
    <row r="21" spans="8:16" ht="14.25" customHeight="1" thickTop="1">
      <c r="H21" s="17"/>
      <c r="I21" s="17"/>
      <c r="J21" s="103"/>
      <c r="K21" s="103"/>
      <c r="L21" s="83"/>
      <c r="M21" s="83"/>
      <c r="N21" s="83"/>
      <c r="O21" s="100"/>
      <c r="P21" s="83"/>
    </row>
    <row r="22" spans="8:15" ht="18.75">
      <c r="H22" s="17"/>
      <c r="I22" s="17"/>
      <c r="J22" s="103"/>
      <c r="K22" s="3"/>
      <c r="L22" s="3"/>
      <c r="M22" s="3"/>
      <c r="N22" s="83"/>
      <c r="O22" s="100"/>
    </row>
    <row r="23" spans="8:15" ht="18.75">
      <c r="H23" s="17"/>
      <c r="I23" s="17"/>
      <c r="J23" s="103"/>
      <c r="K23" s="3"/>
      <c r="L23" s="3"/>
      <c r="M23" s="3"/>
      <c r="N23" s="83"/>
      <c r="O23" s="100"/>
    </row>
    <row r="24" spans="8:15" ht="15">
      <c r="H24" s="104"/>
      <c r="I24" s="104"/>
      <c r="J24" s="105"/>
      <c r="K24" s="103"/>
      <c r="L24" s="83"/>
      <c r="M24" s="83"/>
      <c r="N24" s="83"/>
      <c r="O24" s="100"/>
    </row>
    <row r="25" spans="1:15" ht="15">
      <c r="A25" s="83"/>
      <c r="B25" s="106"/>
      <c r="C25" s="107"/>
      <c r="D25" s="108"/>
      <c r="E25" s="106"/>
      <c r="F25" s="103"/>
      <c r="G25" s="106"/>
      <c r="H25" s="109"/>
      <c r="I25" s="109"/>
      <c r="J25" s="103"/>
      <c r="K25" s="103"/>
      <c r="L25" s="83"/>
      <c r="M25" s="83"/>
      <c r="N25" s="83"/>
      <c r="O25" s="100"/>
    </row>
    <row r="26" spans="1:15" ht="15">
      <c r="A26" s="83"/>
      <c r="B26" s="106"/>
      <c r="C26" s="107"/>
      <c r="D26" s="108"/>
      <c r="E26" s="106"/>
      <c r="F26" s="103"/>
      <c r="G26" s="106"/>
      <c r="H26" s="109"/>
      <c r="I26" s="109"/>
      <c r="J26" s="103"/>
      <c r="K26" s="103"/>
      <c r="L26" s="83"/>
      <c r="M26" s="83"/>
      <c r="N26" s="83"/>
      <c r="O26" s="100"/>
    </row>
    <row r="27" spans="1:15" ht="15">
      <c r="A27" s="83"/>
      <c r="B27" s="106"/>
      <c r="C27" s="107"/>
      <c r="D27" s="108"/>
      <c r="E27" s="106"/>
      <c r="F27" s="103"/>
      <c r="G27" s="106"/>
      <c r="H27" s="109"/>
      <c r="I27" s="109"/>
      <c r="J27" s="103"/>
      <c r="K27" s="103"/>
      <c r="L27" s="83"/>
      <c r="M27" s="83"/>
      <c r="N27" s="83"/>
      <c r="O27" s="100"/>
    </row>
    <row r="28" spans="1:15" ht="15">
      <c r="A28" s="83"/>
      <c r="B28" s="106"/>
      <c r="C28" s="107"/>
      <c r="D28" s="108"/>
      <c r="E28" s="106"/>
      <c r="F28" s="103"/>
      <c r="G28" s="106"/>
      <c r="H28" s="109"/>
      <c r="I28" s="109"/>
      <c r="J28" s="103"/>
      <c r="K28" s="103"/>
      <c r="L28" s="83"/>
      <c r="M28" s="83"/>
      <c r="N28" s="83"/>
      <c r="O28" s="100"/>
    </row>
    <row r="29" spans="2:10" ht="15">
      <c r="B29" s="10"/>
      <c r="C29" s="71"/>
      <c r="D29" s="10"/>
      <c r="E29" s="10"/>
      <c r="F29" s="71"/>
      <c r="G29" s="10"/>
      <c r="I29" s="10"/>
      <c r="J29" s="71"/>
    </row>
    <row r="30" spans="2:10" ht="15">
      <c r="B30" s="10"/>
      <c r="C30" s="71"/>
      <c r="D30" s="10"/>
      <c r="E30" s="10"/>
      <c r="F30" s="71"/>
      <c r="G30" s="10"/>
      <c r="I30" s="10"/>
      <c r="J30" s="71"/>
    </row>
    <row r="31" spans="2:10" ht="15">
      <c r="B31" s="10"/>
      <c r="C31" s="71"/>
      <c r="D31" s="10"/>
      <c r="E31" s="10"/>
      <c r="F31" s="71"/>
      <c r="G31" s="10"/>
      <c r="I31" s="10"/>
      <c r="J31" s="71"/>
    </row>
  </sheetData>
  <sheetProtection selectLockedCells="1"/>
  <mergeCells count="16">
    <mergeCell ref="O7:O10"/>
    <mergeCell ref="G7:G10"/>
    <mergeCell ref="H7:H10"/>
    <mergeCell ref="A20:F20"/>
    <mergeCell ref="L20:N20"/>
    <mergeCell ref="A19:G19"/>
    <mergeCell ref="H15:H17"/>
    <mergeCell ref="I15:I17"/>
    <mergeCell ref="L19:N19"/>
    <mergeCell ref="G15:G17"/>
    <mergeCell ref="O15:O17"/>
    <mergeCell ref="A1:B1"/>
    <mergeCell ref="F3:H3"/>
    <mergeCell ref="F2:H2"/>
    <mergeCell ref="L1:N1"/>
    <mergeCell ref="I7:I10"/>
  </mergeCells>
  <conditionalFormatting sqref="A14:A17">
    <cfRule type="containsBlanks" priority="66" dxfId="3">
      <formula>LEN(TRIM(A14))=0</formula>
    </cfRule>
  </conditionalFormatting>
  <conditionalFormatting sqref="A14:A17">
    <cfRule type="cellIs" priority="61" dxfId="15" operator="greaterThanOrEqual">
      <formula>1</formula>
    </cfRule>
  </conditionalFormatting>
  <conditionalFormatting sqref="N14:N17">
    <cfRule type="cellIs" priority="57" dxfId="14" operator="equal">
      <formula>"NEVYHOVUJE"</formula>
    </cfRule>
    <cfRule type="cellIs" priority="58" dxfId="13" operator="equal">
      <formula>"VYHOVUJE"</formula>
    </cfRule>
  </conditionalFormatting>
  <conditionalFormatting sqref="F14:F17 L14:L17">
    <cfRule type="notContainsBlanks" priority="31" dxfId="2">
      <formula>LEN(TRIM(F14))&gt;0</formula>
    </cfRule>
    <cfRule type="containsBlanks" priority="32" dxfId="1">
      <formula>LEN(TRIM(F14))=0</formula>
    </cfRule>
  </conditionalFormatting>
  <conditionalFormatting sqref="F14:F17 L14:L17">
    <cfRule type="notContainsBlanks" priority="30" dxfId="0">
      <formula>LEN(TRIM(F14))&gt;0</formula>
    </cfRule>
  </conditionalFormatting>
  <conditionalFormatting sqref="F14:F17">
    <cfRule type="notContainsBlanks" priority="29" dxfId="9">
      <formula>LEN(TRIM(F14))&gt;0</formula>
    </cfRule>
    <cfRule type="containsBlanks" priority="33" dxfId="1">
      <formula>LEN(TRIM(F14))=0</formula>
    </cfRule>
  </conditionalFormatting>
  <conditionalFormatting sqref="C14">
    <cfRule type="containsBlanks" priority="16" dxfId="3">
      <formula>LEN(TRIM(C14))=0</formula>
    </cfRule>
  </conditionalFormatting>
  <conditionalFormatting sqref="C15:C17">
    <cfRule type="containsBlanks" priority="15" dxfId="3">
      <formula>LEN(TRIM(C15))=0</formula>
    </cfRule>
  </conditionalFormatting>
  <conditionalFormatting sqref="C12 A7:A13">
    <cfRule type="containsBlanks" priority="14" dxfId="3">
      <formula>LEN(TRIM(A7))=0</formula>
    </cfRule>
  </conditionalFormatting>
  <conditionalFormatting sqref="A7:A13">
    <cfRule type="cellIs" priority="13" dxfId="15" operator="greaterThanOrEqual">
      <formula>1</formula>
    </cfRule>
  </conditionalFormatting>
  <conditionalFormatting sqref="N7:N13">
    <cfRule type="cellIs" priority="11" dxfId="14" operator="equal">
      <formula>"NEVYHOVUJE"</formula>
    </cfRule>
    <cfRule type="cellIs" priority="12" dxfId="13" operator="equal">
      <formula>"VYHOVUJE"</formula>
    </cfRule>
  </conditionalFormatting>
  <conditionalFormatting sqref="F7:F13 L7:L13">
    <cfRule type="notContainsBlanks" priority="8" dxfId="2">
      <formula>LEN(TRIM(F7))&gt;0</formula>
    </cfRule>
    <cfRule type="containsBlanks" priority="9" dxfId="1">
      <formula>LEN(TRIM(F7))=0</formula>
    </cfRule>
  </conditionalFormatting>
  <conditionalFormatting sqref="F7:F13 L7:L13">
    <cfRule type="notContainsBlanks" priority="7" dxfId="0">
      <formula>LEN(TRIM(F7))&gt;0</formula>
    </cfRule>
  </conditionalFormatting>
  <conditionalFormatting sqref="F7:F13">
    <cfRule type="notContainsBlanks" priority="6" dxfId="9">
      <formula>LEN(TRIM(F7))&gt;0</formula>
    </cfRule>
    <cfRule type="containsBlanks" priority="10" dxfId="1">
      <formula>LEN(TRIM(F7))=0</formula>
    </cfRule>
  </conditionalFormatting>
  <conditionalFormatting sqref="C10 C7">
    <cfRule type="containsBlanks" priority="5" dxfId="3">
      <formula>LEN(TRIM(C7))=0</formula>
    </cfRule>
  </conditionalFormatting>
  <conditionalFormatting sqref="C9">
    <cfRule type="containsBlanks" priority="4" dxfId="3">
      <formula>LEN(TRIM(C9))=0</formula>
    </cfRule>
  </conditionalFormatting>
  <conditionalFormatting sqref="C8">
    <cfRule type="containsBlanks" priority="3" dxfId="3">
      <formula>LEN(TRIM(C8))=0</formula>
    </cfRule>
  </conditionalFormatting>
  <conditionalFormatting sqref="C11">
    <cfRule type="containsBlanks" priority="2" dxfId="3">
      <formula>LEN(TRIM(C11))=0</formula>
    </cfRule>
  </conditionalFormatting>
  <conditionalFormatting sqref="C13">
    <cfRule type="containsBlanks" priority="1" dxfId="3">
      <formula>LEN(TRIM(C13))=0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jrZ7X01C3WlT/FKOh3cTNQ1fG7c=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I5lCQCyziiIxr+GmvAQcrXtuCxY=</DigestValue>
    </Reference>
  </SignedInfo>
  <SignatureValue>gClpG9KU9cmUs63tPNesHeDIaCyhunM0oqmQHlQJhhrUSTe3kCv3g8eHejmzP6gpJ7HZpc3+hYN5
cbws+4zad72JoE6ZJ4Mi9z5RUnWMkSSJkH8XyETz5xeN8QBUr6hQ/fmC/pqIRENu6c5OETVA3R6Z
GZlZfI337OnEvOkLsJaAnuvcW1dQYfygGH1m15/QSEFXmb5pYs4DBhEaZbaNZvt99l1nRWwUOPF9
yqvYxCgawtMHSHpzX77+3yQjNiDgcjD1BjcR+5glchhSGGnmNzyfOrUc16uIsGaouNLV6sG+WkPz
Dlq5jDuvFhI1xWxPp4GAzSpqLiO0HZ75tDEKrQ==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Io4CEl+4RCNih50Fze3HtqSHFhM=</DigestValue>
      </Reference>
      <Reference URI="/xl/worksheets/sheet1.xml?ContentType=application/vnd.openxmlformats-officedocument.spreadsheetml.worksheet+xml">
        <DigestMethod Algorithm="http://www.w3.org/2000/09/xmldsig#sha1"/>
        <DigestValue>/PaQUtp/pOcveKPbwJdFWt37ZdE=</DigestValue>
      </Reference>
      <Reference URI="/xl/styles.xml?ContentType=application/vnd.openxmlformats-officedocument.spreadsheetml.styles+xml">
        <DigestMethod Algorithm="http://www.w3.org/2000/09/xmldsig#sha1"/>
        <DigestValue>G5i4ccMqEePOBEC09gbfnOxh1vI=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w385aw/+ckDc0xjo/xQ6T76dPms=</DigestValue>
      </Reference>
      <Reference URI="/xl/sharedStrings.xml?ContentType=application/vnd.openxmlformats-officedocument.spreadsheetml.sharedStrings+xml">
        <DigestMethod Algorithm="http://www.w3.org/2000/09/xmldsig#sha1"/>
        <DigestValue>IKTE83HgLbhEA6PDpxnS/dLT1nY=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2018-02-09T10:34:47Z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2018-02-09T10:34:47Z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ISf+Edx9hBRfKHO2Q5qJm1AzhsA=</DigestValue>
    </Reference>
    <Reference URI="#idOfficeObject" Type="http://www.w3.org/2000/09/xmldsig#Object">
      <DigestMethod Algorithm="http://www.w3.org/2000/09/xmldsig#sha1"/>
      <DigestValue>ejH0RToyZgnvqigSEj9I6hyFFoQ=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TwtDS7h8mVyLf7reu/cK6JI83jo=</DigestValue>
    </Reference>
  </SignedInfo>
  <SignatureValue>yLF0UKBmRD8uMufg/GNZ8p97bpz0iekMfMiXSKxw44lVEQAuNX+fvWU5sO7/QV/H6XXFMSgY3cxV
UgukJJftkmfIWXKyJTwAAZsy3gjTlJyKw31Iq5L0LexqLes/mlLV2bT/mK3GIB/dj9eaFeu4Fk+w
VmtB4jFc8dLee3iykansJIY5YD7n77Uc94pKiRqtnhfU733MvaOsVRycL5n9sV2Cp7F65JSDrkJd
i9QJlK/edBRjGQc0sysR2Epm3WGeiCXYJhA24EPSDdtBYJBBKnuSuGZDoI6B3X4N5WafY9hDRFZc
hqbjuGa2sdoVjWZAtYlLn9hNpHHdH86rJExI1Q==</SignatureValue>
  <KeyInfo>
    <X509Data>
      <X509Certificate>MIIIATCCBumgAwIBAgIDLQXdMA0GCSqGSIb3DQEBCwUAMF8xCzAJBgNVBAYTAkNaMSwwKgYDVQQK
DCPEjGVza8OhIHBvxaF0YSwgcy5wLiBbScSMIDQ3MTE0OTgzXTEiMCAGA1UEAxMZUG9zdFNpZ251
bSBRdWFsaWZpZWQgQ0EgMjAeFw0xODAyMDgwOTAyMDJaFw0xOTAyMjgwOTAyMDJaMIH/MQswCQYD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NDcxETAPBgNVBAwTCHJlZmVyZW50MIIBIjANBgkqhkiG9w0BAQEFAAOCAQ8AMIIBCgKCAQEAyMuD
+bRbXYcBVSmaoqu7CI0jA2mNARN8xHkcoJlj3toPvr7MFpXNIaM5KU4pPIySw4hA4wc5ZiW4uh4u
CmPO7df7Ofrn/hUNaCbnT171qVtKMcUiNvx65KP0B0IjUmUUkF2wjq3HqtLlXc45+JXg3khrc9V9
yM2rohPk9Zgx13qV80xF48QjXIckMN38U2CBdEqcvWwZdiifljkwKh6oqM4V1V0HYUSJbDMI9DFx
PCJrGcXZJNH9l/Qjg0RYKcvFKr/aURVSOwsxCTreBtqBA6YunRc7c1M7exKH/Cnuxeao78TBLgou
ef8Nr8LxIiglB9ictgO3ban0RDLSdFmoTQIDAQABo4IEIzCCBB8wRAYDVR0RBD0wO4ETa3Nla3ly
b3ZAcmVrLnpjdS5jeqAZBgkrBgEEAdwZAgGgDBMKMTU5NzMzMTU4MqAJBgNVBA2gAhMAMAkGA1Ud
EwQCMAAwggErBgNVHSAEggEiMIIBHjCCAQ8GCGeBBgEEARFuMIIBATCB2AYIKwYBBQUHAgIwgcsa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c2lnbnVtLnR0Yy5jei9jcmwvcHNxdWFsaWZpZWRjYTIuY3JsMB0GA1UdDgQWBBTy0CtALR523UZH
czDdgWgUsu1jRjANBgkqhkiG9w0BAQsFAAOCAQEADK1QNOUGZzwYsyEU00nzd3gMmN7gWDW9qokq
yux787J5F4x9VD+t0XaFHnFpLFLIDNmHdGq7AsVLskLJYwLU6cz8AMqjmwUwN73PwsHyE5XlBl0h
HdGrPewEteGVRgGnFxEHWJ/CDrs3nk0aquN4B+k4vOsgwT4tt9nny4htS0f/4qVeAA4Aa37cg1t7
wLhEAhSdXnlkMCzM80WsjL/FCmLBToKieHpWhTvO3YHq7Iwv4+4/jHSs+hKL/rNAfdBOHqOGLFUS
Hb8kTc529qrkcjrHhjAOcvXEhSgYZrdfR63u7K/3DSrg+N6oDKnI3Zi9UDluvq+JwHT6JcLymPOs
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Io4CEl+4RCNih50Fze3HtqSHFhM=</DigestValue>
      </Reference>
      <Reference URI="/xl/worksheets/sheet1.xml?ContentType=application/vnd.openxmlformats-officedocument.spreadsheetml.worksheet+xml">
        <DigestMethod Algorithm="http://www.w3.org/2000/09/xmldsig#sha1"/>
        <DigestValue>/PaQUtp/pOcveKPbwJdFWt37ZdE=</DigestValue>
      </Reference>
      <Reference URI="/xl/styles.xml?ContentType=application/vnd.openxmlformats-officedocument.spreadsheetml.styles+xml">
        <DigestMethod Algorithm="http://www.w3.org/2000/09/xmldsig#sha1"/>
        <DigestValue>G5i4ccMqEePOBEC09gbfnOxh1vI=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w385aw/+ckDc0xjo/xQ6T76dPms=</DigestValue>
      </Reference>
      <Reference URI="/xl/sharedStrings.xml?ContentType=application/vnd.openxmlformats-officedocument.spreadsheetml.sharedStrings+xml">
        <DigestMethod Algorithm="http://www.w3.org/2000/09/xmldsig#sha1"/>
        <DigestValue>IKTE83HgLbhEA6PDpxnS/dLT1nY=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2018-02-16T13:34:12Z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2018-02-16T13:34:12Z</xd:SigningTime>
          <xd:SigningCertificate>
            <xd:Cert>
              <xd:CertDigest>
                <DigestMethod Algorithm="http://www.w3.org/2000/09/xmldsig#sha1"/>
                <DigestValue>fRnuKEJFSupRBij6V8usf4+LeiM=</DigestValue>
              </xd:CertDigest>
              <xd:IssuerSerial>
                <X509IssuerName>CN=PostSignum Qualified CA 2, O="Česká pošta, s.p. [IČ 47114983]", C=CZ</X509IssuerName>
                <X509SerialNumber>2950621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2018-02-07T13:44:43Z</dcterms:modified>
  <cp:category/>
  <cp:version/>
  <cp:contentType/>
  <cp:contentStatus/>
</cp:coreProperties>
</file>