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8625"/>
  <workbookPr defaultThemeVersion="124226"/>
  <bookViews>
    <workbookView xWindow="0" yWindow="0" windowWidth="28800" windowHeight="12210" tabRatio="939" activeTab="0"/>
  </bookViews>
  <sheets>
    <sheet name="Tonery" sheetId="22" r:id="rId1"/>
  </sheets>
  <definedNames>
    <definedName name="_xlnm.Print_Area" localSheetId="0">'Tonery'!$A$1:$N$32</definedName>
  </definedNames>
  <calcPr calcId="171027"/>
</workbook>
</file>

<file path=xl/sharedStrings.xml><?xml version="1.0" encoding="utf-8"?>
<sst xmlns="http://schemas.openxmlformats.org/spreadsheetml/2006/main" count="123" uniqueCount="88">
  <si>
    <t>Množství</t>
  </si>
  <si>
    <t>Položka</t>
  </si>
  <si>
    <t>Obchodní název + typ</t>
  </si>
  <si>
    <t>30125000-1 - Části a příslušenství fotokopírovacích strojů</t>
  </si>
  <si>
    <t>30125110-5 - Tonery pro laserové tiskárny/faxové přístroje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</si>
  <si>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</si>
  <si>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</si>
  <si>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</si>
  <si>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</si>
  <si>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</si>
  <si>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</si>
  <si>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</si>
  <si>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</si>
  <si>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</si>
  <si>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</si>
  <si>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</si>
  <si>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</si>
  <si>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 xml:space="preserve">Originální, nebo kompatibilní toner splňující podmínky certifikátu STMC. Minimální výtěžnost při 5% pokrytí 20000 stran. </t>
  </si>
  <si>
    <t xml:space="preserve">Originální, nebo kompatibilní toner splňující podmínky certifikátu STMC. Minimální výtěžnost při 5% pokrytí 12000 stran. </t>
  </si>
  <si>
    <t>Toner do tiskárny LaserJet M1132MFP černý</t>
  </si>
  <si>
    <t xml:space="preserve">Originální, nebo kompatibilní toner splňující podmínky certifikátu STMC. Min 1600 stran A4 při 5% pokrytí </t>
  </si>
  <si>
    <t xml:space="preserve">CBG - J. Vondrysková Tel: 37763 6241 </t>
  </si>
  <si>
    <t>Originální toner. Výtěžnost 7000 stran.</t>
  </si>
  <si>
    <t>Originální toner. Výtěžnost 7300 stran.</t>
  </si>
  <si>
    <r>
      <rPr>
        <sz val="11"/>
        <rFont val="Calibri"/>
        <family val="2"/>
        <scheme val="minor"/>
      </rPr>
      <t>Toner do tiskárny OKI MC851 černý</t>
    </r>
    <r>
      <rPr>
        <sz val="11"/>
        <color rgb="FFFF0000"/>
        <rFont val="Calibri"/>
        <family val="2"/>
        <scheme val="minor"/>
      </rPr>
      <t xml:space="preserve">  </t>
    </r>
  </si>
  <si>
    <r>
      <rPr>
        <sz val="11"/>
        <rFont val="Calibri"/>
        <family val="2"/>
        <scheme val="minor"/>
      </rPr>
      <t>Toner do tiskárny OKI MC851 červená</t>
    </r>
    <r>
      <rPr>
        <sz val="11"/>
        <color rgb="FFFF0000"/>
        <rFont val="Calibri"/>
        <family val="2"/>
        <scheme val="minor"/>
      </rPr>
      <t xml:space="preserve"> </t>
    </r>
  </si>
  <si>
    <r>
      <rPr>
        <sz val="11"/>
        <rFont val="Calibri"/>
        <family val="2"/>
        <scheme val="minor"/>
      </rPr>
      <t>Toner do tiskárny OKI MC851 modrá</t>
    </r>
    <r>
      <rPr>
        <sz val="11"/>
        <color rgb="FFFF0000"/>
        <rFont val="Calibri"/>
        <family val="2"/>
        <scheme val="minor"/>
      </rPr>
      <t xml:space="preserve"> </t>
    </r>
  </si>
  <si>
    <t>Toner do tiskárny OKI MC851 žlutá</t>
  </si>
  <si>
    <t>ZČU, Univerzitní 22,  Plzeň</t>
  </si>
  <si>
    <t>Toner do tiskárny Triumph Adler TA 4006ci - černý</t>
  </si>
  <si>
    <t>Originální toner. Výtěžnost  30 000 stran A4 při 5% pokrytí.</t>
  </si>
  <si>
    <t>Toner do tiskárny Triumph Adler TA 4006ci - azurový</t>
  </si>
  <si>
    <t>Originální toner. Výtěžnost  20 000 stran A4 při 5% pokrytí.</t>
  </si>
  <si>
    <t>Toner do tiskárny Triumph Adler TA 4006ci - purpurový</t>
  </si>
  <si>
    <t>Originální toner. Výtěžnost 20 000 stran A4 při 5% pokrytí.</t>
  </si>
  <si>
    <t>Toner do tiskárny Triumph Adler TA 4006ci - žlutý</t>
  </si>
  <si>
    <t>Vališová Marie 
tel: 37763 1307</t>
  </si>
  <si>
    <t xml:space="preserve">Originální, nebo kompatibilní toner splňující podmínky certifikátu STMC. Minimální výtěžnost při 5% pokrytí 6000 stran. </t>
  </si>
  <si>
    <t xml:space="preserve">Toner do tiskárny OKI C8600 - modrá  </t>
  </si>
  <si>
    <t xml:space="preserve">Toner do tiskárny OKI C8600 - černá </t>
  </si>
  <si>
    <t xml:space="preserve">Toner do tiskárny Triumph-Adler  2500ci KX - černá </t>
  </si>
  <si>
    <t xml:space="preserve">Toner do tiskárny Triumph-Adler  2500ci KX - modrá </t>
  </si>
  <si>
    <t>Toner do tiskárny Triumph-Adler  2500ci KX - červená</t>
  </si>
  <si>
    <t xml:space="preserve">Toner do tiskárny Triumph-Adler  2500ci KX - žlutá </t>
  </si>
  <si>
    <t xml:space="preserve">Drum life - černý do tiskárny OKI C8600 - K </t>
  </si>
  <si>
    <t xml:space="preserve">Originální toner. Výtěžnost při 5% pokrytí 12000 stran. </t>
  </si>
  <si>
    <t xml:space="preserve">Název </t>
  </si>
  <si>
    <t>Měrná jednotka [MJ]</t>
  </si>
  <si>
    <t>Popis</t>
  </si>
  <si>
    <t xml:space="preserve">Fakturace </t>
  </si>
  <si>
    <t xml:space="preserve">Kontaktní osoba 
k převzetí zboží </t>
  </si>
  <si>
    <t>Místo dodání</t>
  </si>
  <si>
    <t xml:space="preserve">Maximální cena za jednotlivé položky 
 v Kč BEZ DPH </t>
  </si>
  <si>
    <t>CPV - výběr
TONERY</t>
  </si>
  <si>
    <t xml:space="preserve">Toner do tiskárny Konica Minolta bizhub C300 černý </t>
  </si>
  <si>
    <t xml:space="preserve">Toner do tiskárny Konica Minolta bizhub C300 modrý </t>
  </si>
  <si>
    <t xml:space="preserve">Toner do tiskárny Konica Minolta bizhub C300 žlutý </t>
  </si>
  <si>
    <t xml:space="preserve">Toner do tiskárny Konica Minolta bizhub C300 červený </t>
  </si>
  <si>
    <t>samostatná faktura</t>
  </si>
  <si>
    <t xml:space="preserve">Originální nebo kompatibilní  - min. kapacita při 5% pokrytí 20000 stran. </t>
  </si>
  <si>
    <t>Originální toner. Výtěžnost 18000 stran. A4 při 5% pokrytí.</t>
  </si>
  <si>
    <t>Priloha_c._1_Kupni_smlouvy_technicka_specifikace_T-052-2017</t>
  </si>
  <si>
    <t>Tonery - 052 - 2017 (T-052-2017)</t>
  </si>
  <si>
    <t>PS NVZ - Univerzitní 8, 
Rektorát, Plzeň</t>
  </si>
  <si>
    <t>Univerzitní 14, 
dveře č. 214</t>
  </si>
  <si>
    <t>CH 318,
 Chodské nám.1,
Plzeň</t>
  </si>
  <si>
    <t>PS - I  p.Kratochvíl, tel. 37763 1312</t>
  </si>
  <si>
    <t xml:space="preserve">FST - M.Vacková,
 tel: 37763 8131 </t>
  </si>
  <si>
    <t>Kompatibilní TK-312K</t>
  </si>
  <si>
    <t>Kompatibilní TK-312C</t>
  </si>
  <si>
    <t>Kompatibilní TK-312Y</t>
  </si>
  <si>
    <t>Kompatibilní TK-312M</t>
  </si>
  <si>
    <t>Kompatibilní CE285A</t>
  </si>
  <si>
    <t>OKI 44059168</t>
  </si>
  <si>
    <t>OKI 44059166</t>
  </si>
  <si>
    <t>OKI 44059167</t>
  </si>
  <si>
    <t>OKI 44059165</t>
  </si>
  <si>
    <t>Kompatibilní 43487712</t>
  </si>
  <si>
    <t>Kompatibilní 43487711</t>
  </si>
  <si>
    <t>OKI 43449016</t>
  </si>
  <si>
    <t>Triumph Adler 662511115</t>
  </si>
  <si>
    <t>Triumph Adler 662511111</t>
  </si>
  <si>
    <t>Triumph Adler 662511114</t>
  </si>
  <si>
    <t>Triumph Adler 662511112</t>
  </si>
  <si>
    <t>Triumph Adler CK-8513K</t>
  </si>
  <si>
    <t>Triumph Adler CK-8513C</t>
  </si>
  <si>
    <t>Triumph Adler CK-8513M</t>
  </si>
  <si>
    <t>Triumph Adler CK-8513Y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</si>
</sst>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5A9E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1" fontId="0" fillId="5" borderId="2" xfId="0" applyNumberForma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12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0" fillId="3" borderId="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8" xfId="0" applyNumberFormat="1" applyBorder="1" applyAlignment="1" applyProtection="1">
      <alignment horizontal="center"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vertical="center" wrapText="1"/>
      <protection/>
    </xf>
    <xf numFmtId="1" fontId="0" fillId="5" borderId="1" xfId="0" applyNumberFormat="1" applyFill="1" applyBorder="1" applyAlignment="1" applyProtection="1">
      <alignment horizontal="center" vertical="center" wrapText="1"/>
      <protection/>
    </xf>
    <xf numFmtId="0" fontId="4" fillId="5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0" xfId="0" applyProtection="1"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4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1" fontId="0" fillId="5" borderId="3" xfId="0" applyNumberFormat="1" applyFill="1" applyBorder="1" applyAlignment="1" applyProtection="1">
      <alignment horizontal="center" vertical="center" wrapText="1"/>
      <protection/>
    </xf>
    <xf numFmtId="0" fontId="4" fillId="5" borderId="3" xfId="0" applyNumberFormat="1" applyFont="1" applyFill="1" applyBorder="1" applyAlignment="1" applyProtection="1">
      <alignment horizontal="center" vertical="center" wrapText="1"/>
      <protection/>
    </xf>
    <xf numFmtId="0" fontId="8" fillId="5" borderId="1" xfId="0" applyNumberFormat="1" applyFont="1" applyFill="1" applyBorder="1" applyAlignment="1" applyProtection="1">
      <alignment vertical="center" wrapText="1" shrinkToFit="1"/>
      <protection/>
    </xf>
    <xf numFmtId="0" fontId="4" fillId="5" borderId="1" xfId="0" applyNumberFormat="1" applyFont="1" applyFill="1" applyBorder="1" applyAlignment="1" applyProtection="1">
      <alignment horizontal="center" vertical="center" wrapText="1" shrinkToFit="1"/>
      <protection/>
    </xf>
    <xf numFmtId="0" fontId="4" fillId="5" borderId="1" xfId="0" applyNumberFormat="1" applyFont="1" applyFill="1" applyBorder="1" applyAlignment="1" applyProtection="1">
      <alignment vertical="center" wrapText="1" shrinkToFit="1"/>
      <protection/>
    </xf>
    <xf numFmtId="0" fontId="8" fillId="5" borderId="2" xfId="0" applyNumberFormat="1" applyFont="1" applyFill="1" applyBorder="1" applyAlignment="1" applyProtection="1">
      <alignment vertical="center" wrapText="1" shrinkToFit="1"/>
      <protection/>
    </xf>
    <xf numFmtId="0" fontId="4" fillId="5" borderId="2" xfId="0" applyNumberFormat="1" applyFont="1" applyFill="1" applyBorder="1" applyAlignment="1" applyProtection="1">
      <alignment horizontal="center" vertical="center" wrapText="1" shrinkToFit="1"/>
      <protection/>
    </xf>
    <xf numFmtId="0" fontId="4" fillId="5" borderId="2" xfId="0" applyNumberFormat="1" applyFont="1" applyFill="1" applyBorder="1" applyAlignment="1" applyProtection="1">
      <alignment vertical="center" wrapText="1" shrinkToFit="1"/>
      <protection/>
    </xf>
    <xf numFmtId="0" fontId="4" fillId="5" borderId="1" xfId="0" applyNumberFormat="1" applyFont="1" applyFill="1" applyBorder="1" applyAlignment="1" applyProtection="1">
      <alignment vertical="center" wrapText="1"/>
      <protection/>
    </xf>
    <xf numFmtId="0" fontId="4" fillId="5" borderId="2" xfId="0" applyNumberFormat="1" applyFont="1" applyFill="1" applyBorder="1" applyAlignment="1" applyProtection="1">
      <alignment vertical="center" wrapText="1"/>
      <protection/>
    </xf>
    <xf numFmtId="0" fontId="4" fillId="5" borderId="3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left" vertical="center" wrapText="1" inden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left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0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abSelected="1" zoomScale="80" zoomScaleNormal="80" zoomScaleSheetLayoutView="55" workbookViewId="0" topLeftCell="A1">
      <selection activeCell="L24" sqref="L24"/>
    </sheetView>
  </sheetViews>
  <sheetFormatPr defaultColWidth="8.8515625" defaultRowHeight="15"/>
  <cols>
    <col min="1" max="1" width="5.7109375" style="60" customWidth="1"/>
    <col min="2" max="2" width="52.7109375" style="9" customWidth="1"/>
    <col min="3" max="3" width="9.7109375" style="82" customWidth="1"/>
    <col min="4" max="4" width="9.00390625" style="13" customWidth="1"/>
    <col min="5" max="5" width="67.00390625" style="9" customWidth="1"/>
    <col min="6" max="6" width="29.140625" style="83" customWidth="1"/>
    <col min="7" max="7" width="20.8515625" style="9" customWidth="1"/>
    <col min="8" max="8" width="19.421875" style="10" customWidth="1"/>
    <col min="9" max="9" width="20.421875" style="9" customWidth="1"/>
    <col min="10" max="10" width="22.140625" style="83" hidden="1" customWidth="1"/>
    <col min="11" max="11" width="20.8515625" style="60" customWidth="1"/>
    <col min="12" max="12" width="26.57421875" style="60" customWidth="1"/>
    <col min="13" max="13" width="21.00390625" style="60" customWidth="1"/>
    <col min="14" max="14" width="19.421875" style="60" customWidth="1"/>
    <col min="15" max="15" width="51.7109375" style="92" customWidth="1"/>
    <col min="16" max="16" width="18.8515625" style="60" customWidth="1"/>
    <col min="17" max="16384" width="8.8515625" style="60" customWidth="1"/>
  </cols>
  <sheetData>
    <row r="1" spans="1:15" s="10" customFormat="1" ht="24.6" customHeight="1">
      <c r="A1" s="97" t="s">
        <v>62</v>
      </c>
      <c r="B1" s="98"/>
      <c r="C1" s="13"/>
      <c r="D1" s="13"/>
      <c r="E1" s="9"/>
      <c r="F1" s="41"/>
      <c r="G1" s="42"/>
      <c r="H1" s="43"/>
      <c r="I1" s="9"/>
      <c r="J1" s="9"/>
      <c r="L1" s="99" t="s">
        <v>61</v>
      </c>
      <c r="M1" s="99"/>
      <c r="N1" s="99"/>
      <c r="O1" s="44"/>
    </row>
    <row r="2" spans="2:15" s="10" customFormat="1" ht="18.75" customHeight="1">
      <c r="B2" s="9"/>
      <c r="C2" s="7"/>
      <c r="D2" s="8"/>
      <c r="E2" s="9"/>
      <c r="F2" s="45"/>
      <c r="G2" s="45"/>
      <c r="H2" s="45"/>
      <c r="I2" s="9"/>
      <c r="J2" s="9"/>
      <c r="L2" s="46"/>
      <c r="M2" s="46"/>
      <c r="O2" s="47"/>
    </row>
    <row r="3" spans="1:15" s="10" customFormat="1" ht="30" customHeight="1">
      <c r="A3" s="48"/>
      <c r="B3" s="49" t="s">
        <v>12</v>
      </c>
      <c r="C3" s="50"/>
      <c r="D3" s="50"/>
      <c r="E3" s="50"/>
      <c r="F3" s="51"/>
      <c r="G3" s="51"/>
      <c r="H3" s="51"/>
      <c r="I3" s="46"/>
      <c r="J3" s="44"/>
      <c r="K3" s="44"/>
      <c r="L3" s="46"/>
      <c r="M3" s="46"/>
      <c r="O3" s="44"/>
    </row>
    <row r="4" spans="1:15" s="10" customFormat="1" ht="30" customHeight="1" thickBot="1">
      <c r="A4" s="52"/>
      <c r="B4" s="53" t="s">
        <v>14</v>
      </c>
      <c r="C4" s="50"/>
      <c r="D4" s="50"/>
      <c r="E4" s="50"/>
      <c r="F4" s="50"/>
      <c r="G4" s="46"/>
      <c r="H4" s="46"/>
      <c r="I4" s="46"/>
      <c r="J4" s="9"/>
      <c r="K4" s="9"/>
      <c r="L4" s="46"/>
      <c r="M4" s="46"/>
      <c r="O4" s="44"/>
    </row>
    <row r="5" spans="1:15" s="10" customFormat="1" ht="30" customHeight="1" thickBot="1">
      <c r="A5" s="11"/>
      <c r="B5" s="12"/>
      <c r="C5" s="13"/>
      <c r="D5" s="13"/>
      <c r="E5" s="9"/>
      <c r="F5" s="18" t="s">
        <v>13</v>
      </c>
      <c r="G5" s="9"/>
      <c r="I5" s="9"/>
      <c r="J5" s="14"/>
      <c r="L5" s="21" t="s">
        <v>13</v>
      </c>
      <c r="O5" s="54"/>
    </row>
    <row r="6" spans="1:15" s="10" customFormat="1" ht="100.5" customHeight="1" thickBot="1" thickTop="1">
      <c r="A6" s="15" t="s">
        <v>1</v>
      </c>
      <c r="B6" s="27" t="s">
        <v>46</v>
      </c>
      <c r="C6" s="27" t="s">
        <v>0</v>
      </c>
      <c r="D6" s="27" t="s">
        <v>47</v>
      </c>
      <c r="E6" s="27" t="s">
        <v>48</v>
      </c>
      <c r="F6" s="24" t="s">
        <v>2</v>
      </c>
      <c r="G6" s="27" t="s">
        <v>49</v>
      </c>
      <c r="H6" s="33" t="s">
        <v>50</v>
      </c>
      <c r="I6" s="27" t="s">
        <v>51</v>
      </c>
      <c r="J6" s="27" t="s">
        <v>52</v>
      </c>
      <c r="K6" s="27" t="s">
        <v>8</v>
      </c>
      <c r="L6" s="22" t="s">
        <v>9</v>
      </c>
      <c r="M6" s="33" t="s">
        <v>10</v>
      </c>
      <c r="N6" s="33" t="s">
        <v>11</v>
      </c>
      <c r="O6" s="27" t="s">
        <v>53</v>
      </c>
    </row>
    <row r="7" spans="1:16" ht="60" customHeight="1" thickTop="1">
      <c r="A7" s="55">
        <v>1</v>
      </c>
      <c r="B7" s="56" t="s">
        <v>54</v>
      </c>
      <c r="C7" s="57">
        <v>2</v>
      </c>
      <c r="D7" s="58" t="s">
        <v>16</v>
      </c>
      <c r="E7" s="56" t="s">
        <v>17</v>
      </c>
      <c r="F7" s="31" t="s">
        <v>68</v>
      </c>
      <c r="G7" s="101" t="s">
        <v>58</v>
      </c>
      <c r="H7" s="101" t="s">
        <v>21</v>
      </c>
      <c r="I7" s="101" t="s">
        <v>65</v>
      </c>
      <c r="J7" s="4">
        <f aca="true" t="shared" si="0" ref="J7:J26">C7*K7</f>
        <v>2400</v>
      </c>
      <c r="K7" s="28">
        <v>1200</v>
      </c>
      <c r="L7" s="36">
        <v>717</v>
      </c>
      <c r="M7" s="26">
        <f aca="true" t="shared" si="1" ref="M7:M26">C7*L7</f>
        <v>1434</v>
      </c>
      <c r="N7" s="37" t="str">
        <f aca="true" t="shared" si="2" ref="N7:N19">IF(ISNUMBER(L7),IF(L7&gt;K7,"NEVYHOVUJE","VYHOVUJE")," ")</f>
        <v>VYHOVUJE</v>
      </c>
      <c r="O7" s="104" t="s">
        <v>4</v>
      </c>
      <c r="P7" s="59"/>
    </row>
    <row r="8" spans="1:16" ht="60" customHeight="1">
      <c r="A8" s="61">
        <v>2</v>
      </c>
      <c r="B8" s="62" t="s">
        <v>55</v>
      </c>
      <c r="C8" s="35">
        <v>2</v>
      </c>
      <c r="D8" s="63" t="s">
        <v>16</v>
      </c>
      <c r="E8" s="62" t="s">
        <v>18</v>
      </c>
      <c r="F8" s="19" t="s">
        <v>69</v>
      </c>
      <c r="G8" s="102"/>
      <c r="H8" s="102"/>
      <c r="I8" s="102"/>
      <c r="J8" s="5">
        <f t="shared" si="0"/>
        <v>2000</v>
      </c>
      <c r="K8" s="29">
        <v>1000</v>
      </c>
      <c r="L8" s="32">
        <v>851</v>
      </c>
      <c r="M8" s="20">
        <f t="shared" si="1"/>
        <v>1702</v>
      </c>
      <c r="N8" s="38" t="str">
        <f t="shared" si="2"/>
        <v>VYHOVUJE</v>
      </c>
      <c r="O8" s="105"/>
      <c r="P8" s="59"/>
    </row>
    <row r="9" spans="1:16" ht="60" customHeight="1">
      <c r="A9" s="61">
        <v>3</v>
      </c>
      <c r="B9" s="62" t="s">
        <v>56</v>
      </c>
      <c r="C9" s="35">
        <v>1</v>
      </c>
      <c r="D9" s="63" t="s">
        <v>16</v>
      </c>
      <c r="E9" s="62" t="s">
        <v>18</v>
      </c>
      <c r="F9" s="19" t="s">
        <v>70</v>
      </c>
      <c r="G9" s="102"/>
      <c r="H9" s="102"/>
      <c r="I9" s="102"/>
      <c r="J9" s="5">
        <f t="shared" si="0"/>
        <v>1000</v>
      </c>
      <c r="K9" s="29">
        <v>1000</v>
      </c>
      <c r="L9" s="32">
        <v>851</v>
      </c>
      <c r="M9" s="20">
        <f t="shared" si="1"/>
        <v>851</v>
      </c>
      <c r="N9" s="38" t="str">
        <f t="shared" si="2"/>
        <v>VYHOVUJE</v>
      </c>
      <c r="O9" s="105"/>
      <c r="P9" s="59"/>
    </row>
    <row r="10" spans="1:16" ht="60" customHeight="1">
      <c r="A10" s="61">
        <v>4</v>
      </c>
      <c r="B10" s="62" t="s">
        <v>57</v>
      </c>
      <c r="C10" s="35">
        <v>2</v>
      </c>
      <c r="D10" s="63" t="s">
        <v>16</v>
      </c>
      <c r="E10" s="62" t="s">
        <v>18</v>
      </c>
      <c r="F10" s="19" t="s">
        <v>71</v>
      </c>
      <c r="G10" s="102"/>
      <c r="H10" s="102"/>
      <c r="I10" s="102"/>
      <c r="J10" s="5">
        <f t="shared" si="0"/>
        <v>2000</v>
      </c>
      <c r="K10" s="29">
        <v>1000</v>
      </c>
      <c r="L10" s="32">
        <v>851</v>
      </c>
      <c r="M10" s="20">
        <f t="shared" si="1"/>
        <v>1702</v>
      </c>
      <c r="N10" s="38" t="str">
        <f t="shared" si="2"/>
        <v>VYHOVUJE</v>
      </c>
      <c r="O10" s="105"/>
      <c r="P10" s="59"/>
    </row>
    <row r="11" spans="1:16" ht="60" customHeight="1" thickBot="1">
      <c r="A11" s="64">
        <v>5</v>
      </c>
      <c r="B11" s="65" t="s">
        <v>19</v>
      </c>
      <c r="C11" s="66">
        <v>2</v>
      </c>
      <c r="D11" s="67" t="s">
        <v>16</v>
      </c>
      <c r="E11" s="65" t="s">
        <v>20</v>
      </c>
      <c r="F11" s="23" t="s">
        <v>72</v>
      </c>
      <c r="G11" s="103"/>
      <c r="H11" s="103"/>
      <c r="I11" s="103"/>
      <c r="J11" s="6">
        <f t="shared" si="0"/>
        <v>2000</v>
      </c>
      <c r="K11" s="30">
        <v>1000</v>
      </c>
      <c r="L11" s="39">
        <v>109</v>
      </c>
      <c r="M11" s="25">
        <f t="shared" si="1"/>
        <v>218</v>
      </c>
      <c r="N11" s="40" t="str">
        <f t="shared" si="2"/>
        <v>VYHOVUJE</v>
      </c>
      <c r="O11" s="106"/>
      <c r="P11" s="59"/>
    </row>
    <row r="12" spans="1:16" ht="36.75" customHeight="1" thickTop="1">
      <c r="A12" s="55">
        <v>7</v>
      </c>
      <c r="B12" s="68" t="s">
        <v>24</v>
      </c>
      <c r="C12" s="57">
        <v>1</v>
      </c>
      <c r="D12" s="69" t="s">
        <v>16</v>
      </c>
      <c r="E12" s="70" t="s">
        <v>22</v>
      </c>
      <c r="F12" s="19" t="s">
        <v>73</v>
      </c>
      <c r="G12" s="101" t="s">
        <v>58</v>
      </c>
      <c r="H12" s="101" t="s">
        <v>67</v>
      </c>
      <c r="I12" s="101" t="s">
        <v>28</v>
      </c>
      <c r="J12" s="4">
        <f t="shared" si="0"/>
        <v>3000</v>
      </c>
      <c r="K12" s="28">
        <v>3000</v>
      </c>
      <c r="L12" s="36">
        <v>1158</v>
      </c>
      <c r="M12" s="26">
        <f t="shared" si="1"/>
        <v>1158</v>
      </c>
      <c r="N12" s="37" t="str">
        <f t="shared" si="2"/>
        <v>VYHOVUJE</v>
      </c>
      <c r="O12" s="104" t="s">
        <v>4</v>
      </c>
      <c r="P12" s="59"/>
    </row>
    <row r="13" spans="1:16" ht="36.75" customHeight="1">
      <c r="A13" s="61">
        <v>8</v>
      </c>
      <c r="B13" s="71" t="s">
        <v>25</v>
      </c>
      <c r="C13" s="35">
        <v>1</v>
      </c>
      <c r="D13" s="72" t="s">
        <v>16</v>
      </c>
      <c r="E13" s="73" t="s">
        <v>23</v>
      </c>
      <c r="F13" s="19" t="s">
        <v>74</v>
      </c>
      <c r="G13" s="102"/>
      <c r="H13" s="102"/>
      <c r="I13" s="102"/>
      <c r="J13" s="5">
        <f t="shared" si="0"/>
        <v>3500</v>
      </c>
      <c r="K13" s="29">
        <v>3500</v>
      </c>
      <c r="L13" s="32">
        <v>2675</v>
      </c>
      <c r="M13" s="20">
        <f t="shared" si="1"/>
        <v>2675</v>
      </c>
      <c r="N13" s="38" t="str">
        <f t="shared" si="2"/>
        <v>VYHOVUJE</v>
      </c>
      <c r="O13" s="105"/>
      <c r="P13" s="59"/>
    </row>
    <row r="14" spans="1:16" ht="36.75" customHeight="1">
      <c r="A14" s="61">
        <v>9</v>
      </c>
      <c r="B14" s="71" t="s">
        <v>26</v>
      </c>
      <c r="C14" s="35">
        <v>1</v>
      </c>
      <c r="D14" s="72" t="s">
        <v>16</v>
      </c>
      <c r="E14" s="73" t="s">
        <v>23</v>
      </c>
      <c r="F14" s="19" t="s">
        <v>75</v>
      </c>
      <c r="G14" s="102"/>
      <c r="H14" s="102"/>
      <c r="I14" s="102"/>
      <c r="J14" s="5">
        <f t="shared" si="0"/>
        <v>3500</v>
      </c>
      <c r="K14" s="29">
        <v>3500</v>
      </c>
      <c r="L14" s="32">
        <v>2675</v>
      </c>
      <c r="M14" s="20">
        <f t="shared" si="1"/>
        <v>2675</v>
      </c>
      <c r="N14" s="38" t="str">
        <f t="shared" si="2"/>
        <v>VYHOVUJE</v>
      </c>
      <c r="O14" s="105"/>
      <c r="P14" s="59"/>
    </row>
    <row r="15" spans="1:16" ht="36.75" customHeight="1" thickBot="1">
      <c r="A15" s="64">
        <v>10</v>
      </c>
      <c r="B15" s="65" t="s">
        <v>27</v>
      </c>
      <c r="C15" s="66">
        <v>1</v>
      </c>
      <c r="D15" s="67" t="s">
        <v>16</v>
      </c>
      <c r="E15" s="65" t="s">
        <v>23</v>
      </c>
      <c r="F15" s="19" t="s">
        <v>76</v>
      </c>
      <c r="G15" s="103"/>
      <c r="H15" s="103"/>
      <c r="I15" s="103"/>
      <c r="J15" s="6">
        <f t="shared" si="0"/>
        <v>3500</v>
      </c>
      <c r="K15" s="30">
        <v>3500</v>
      </c>
      <c r="L15" s="39">
        <v>2647</v>
      </c>
      <c r="M15" s="25">
        <f t="shared" si="1"/>
        <v>2647</v>
      </c>
      <c r="N15" s="40" t="str">
        <f t="shared" si="2"/>
        <v>VYHOVUJE</v>
      </c>
      <c r="O15" s="106"/>
      <c r="P15" s="59"/>
    </row>
    <row r="16" spans="1:16" ht="34.5" customHeight="1" thickTop="1">
      <c r="A16" s="55">
        <v>11</v>
      </c>
      <c r="B16" s="74" t="s">
        <v>29</v>
      </c>
      <c r="C16" s="57">
        <v>1</v>
      </c>
      <c r="D16" s="58" t="s">
        <v>16</v>
      </c>
      <c r="E16" s="74" t="s">
        <v>30</v>
      </c>
      <c r="F16" s="31" t="s">
        <v>84</v>
      </c>
      <c r="G16" s="101" t="s">
        <v>58</v>
      </c>
      <c r="H16" s="101" t="s">
        <v>36</v>
      </c>
      <c r="I16" s="101" t="s">
        <v>63</v>
      </c>
      <c r="J16" s="4">
        <f t="shared" si="0"/>
        <v>1700</v>
      </c>
      <c r="K16" s="28">
        <v>1700</v>
      </c>
      <c r="L16" s="36">
        <v>1635</v>
      </c>
      <c r="M16" s="26">
        <f t="shared" si="1"/>
        <v>1635</v>
      </c>
      <c r="N16" s="37" t="str">
        <f t="shared" si="2"/>
        <v>VYHOVUJE</v>
      </c>
      <c r="O16" s="104" t="s">
        <v>4</v>
      </c>
      <c r="P16" s="59"/>
    </row>
    <row r="17" spans="1:16" ht="34.5" customHeight="1">
      <c r="A17" s="61">
        <v>12</v>
      </c>
      <c r="B17" s="75" t="s">
        <v>31</v>
      </c>
      <c r="C17" s="35">
        <v>1</v>
      </c>
      <c r="D17" s="63" t="s">
        <v>16</v>
      </c>
      <c r="E17" s="75" t="s">
        <v>32</v>
      </c>
      <c r="F17" s="19" t="s">
        <v>85</v>
      </c>
      <c r="G17" s="102"/>
      <c r="H17" s="102"/>
      <c r="I17" s="102"/>
      <c r="J17" s="5">
        <f t="shared" si="0"/>
        <v>3000</v>
      </c>
      <c r="K17" s="29">
        <v>3000</v>
      </c>
      <c r="L17" s="32">
        <v>2999</v>
      </c>
      <c r="M17" s="20">
        <f t="shared" si="1"/>
        <v>2999</v>
      </c>
      <c r="N17" s="38" t="str">
        <f t="shared" si="2"/>
        <v>VYHOVUJE</v>
      </c>
      <c r="O17" s="105"/>
      <c r="P17" s="59"/>
    </row>
    <row r="18" spans="1:16" ht="34.5" customHeight="1">
      <c r="A18" s="61">
        <v>13</v>
      </c>
      <c r="B18" s="75" t="s">
        <v>33</v>
      </c>
      <c r="C18" s="35">
        <v>1</v>
      </c>
      <c r="D18" s="63" t="s">
        <v>16</v>
      </c>
      <c r="E18" s="75" t="s">
        <v>34</v>
      </c>
      <c r="F18" s="19" t="s">
        <v>86</v>
      </c>
      <c r="G18" s="102"/>
      <c r="H18" s="102"/>
      <c r="I18" s="102"/>
      <c r="J18" s="5">
        <f t="shared" si="0"/>
        <v>3000</v>
      </c>
      <c r="K18" s="29">
        <v>3000</v>
      </c>
      <c r="L18" s="32">
        <v>2999</v>
      </c>
      <c r="M18" s="20">
        <f t="shared" si="1"/>
        <v>2999</v>
      </c>
      <c r="N18" s="38" t="str">
        <f t="shared" si="2"/>
        <v>VYHOVUJE</v>
      </c>
      <c r="O18" s="105"/>
      <c r="P18" s="59"/>
    </row>
    <row r="19" spans="1:16" ht="34.5" customHeight="1" thickBot="1">
      <c r="A19" s="64">
        <v>14</v>
      </c>
      <c r="B19" s="76" t="s">
        <v>35</v>
      </c>
      <c r="C19" s="66">
        <v>1</v>
      </c>
      <c r="D19" s="67" t="s">
        <v>16</v>
      </c>
      <c r="E19" s="76" t="s">
        <v>32</v>
      </c>
      <c r="F19" s="23" t="s">
        <v>87</v>
      </c>
      <c r="G19" s="103"/>
      <c r="H19" s="103"/>
      <c r="I19" s="103"/>
      <c r="J19" s="6">
        <f t="shared" si="0"/>
        <v>3000</v>
      </c>
      <c r="K19" s="30">
        <v>3000</v>
      </c>
      <c r="L19" s="39">
        <v>2999</v>
      </c>
      <c r="M19" s="25">
        <f t="shared" si="1"/>
        <v>2999</v>
      </c>
      <c r="N19" s="40" t="str">
        <f t="shared" si="2"/>
        <v>VYHOVUJE</v>
      </c>
      <c r="O19" s="106"/>
      <c r="P19" s="59"/>
    </row>
    <row r="20" spans="1:16" ht="53.25" customHeight="1" thickTop="1">
      <c r="A20" s="55">
        <v>15</v>
      </c>
      <c r="B20" s="56" t="s">
        <v>38</v>
      </c>
      <c r="C20" s="57">
        <v>1</v>
      </c>
      <c r="D20" s="58" t="s">
        <v>16</v>
      </c>
      <c r="E20" s="56" t="s">
        <v>37</v>
      </c>
      <c r="F20" s="31" t="s">
        <v>78</v>
      </c>
      <c r="G20" s="101" t="s">
        <v>58</v>
      </c>
      <c r="H20" s="101" t="s">
        <v>66</v>
      </c>
      <c r="I20" s="101" t="s">
        <v>64</v>
      </c>
      <c r="J20" s="4">
        <f t="shared" si="0"/>
        <v>3800</v>
      </c>
      <c r="K20" s="28">
        <v>3800</v>
      </c>
      <c r="L20" s="36">
        <v>486</v>
      </c>
      <c r="M20" s="26">
        <f t="shared" si="1"/>
        <v>486</v>
      </c>
      <c r="N20" s="37" t="str">
        <f aca="true" t="shared" si="3" ref="N20:N26">IF(ISNUMBER(L20),IF(L20&gt;K20,"NEVYHOVUJE","VYHOVUJE")," ")</f>
        <v>VYHOVUJE</v>
      </c>
      <c r="O20" s="104" t="s">
        <v>4</v>
      </c>
      <c r="P20" s="59"/>
    </row>
    <row r="21" spans="1:16" ht="53.25" customHeight="1">
      <c r="A21" s="61">
        <v>16</v>
      </c>
      <c r="B21" s="62" t="s">
        <v>39</v>
      </c>
      <c r="C21" s="35">
        <v>1</v>
      </c>
      <c r="D21" s="63" t="s">
        <v>16</v>
      </c>
      <c r="E21" s="62" t="s">
        <v>37</v>
      </c>
      <c r="F21" s="19" t="s">
        <v>77</v>
      </c>
      <c r="G21" s="102"/>
      <c r="H21" s="102"/>
      <c r="I21" s="102"/>
      <c r="J21" s="5">
        <f t="shared" si="0"/>
        <v>2500</v>
      </c>
      <c r="K21" s="29">
        <v>2500</v>
      </c>
      <c r="L21" s="32">
        <v>390</v>
      </c>
      <c r="M21" s="20">
        <f t="shared" si="1"/>
        <v>390</v>
      </c>
      <c r="N21" s="38" t="str">
        <f t="shared" si="3"/>
        <v>VYHOVUJE</v>
      </c>
      <c r="O21" s="105"/>
      <c r="P21" s="59"/>
    </row>
    <row r="22" spans="1:16" ht="42" customHeight="1">
      <c r="A22" s="61">
        <v>17</v>
      </c>
      <c r="B22" s="62" t="s">
        <v>44</v>
      </c>
      <c r="C22" s="35">
        <v>1</v>
      </c>
      <c r="D22" s="63" t="s">
        <v>16</v>
      </c>
      <c r="E22" s="62" t="s">
        <v>59</v>
      </c>
      <c r="F22" s="19" t="s">
        <v>79</v>
      </c>
      <c r="G22" s="102"/>
      <c r="H22" s="102"/>
      <c r="I22" s="102"/>
      <c r="J22" s="5">
        <f t="shared" si="0"/>
        <v>1500</v>
      </c>
      <c r="K22" s="29">
        <v>1500</v>
      </c>
      <c r="L22" s="32">
        <v>1155</v>
      </c>
      <c r="M22" s="20">
        <f t="shared" si="1"/>
        <v>1155</v>
      </c>
      <c r="N22" s="38" t="str">
        <f t="shared" si="3"/>
        <v>VYHOVUJE</v>
      </c>
      <c r="O22" s="77" t="s">
        <v>3</v>
      </c>
      <c r="P22" s="59"/>
    </row>
    <row r="23" spans="1:16" ht="60" customHeight="1">
      <c r="A23" s="61">
        <v>18</v>
      </c>
      <c r="B23" s="62" t="s">
        <v>40</v>
      </c>
      <c r="C23" s="35">
        <v>1</v>
      </c>
      <c r="D23" s="63" t="s">
        <v>16</v>
      </c>
      <c r="E23" s="62" t="s">
        <v>60</v>
      </c>
      <c r="F23" s="19" t="s">
        <v>80</v>
      </c>
      <c r="G23" s="102"/>
      <c r="H23" s="102"/>
      <c r="I23" s="102"/>
      <c r="J23" s="5">
        <f t="shared" si="0"/>
        <v>2200</v>
      </c>
      <c r="K23" s="29">
        <v>2200</v>
      </c>
      <c r="L23" s="32">
        <v>1587</v>
      </c>
      <c r="M23" s="20">
        <f t="shared" si="1"/>
        <v>1587</v>
      </c>
      <c r="N23" s="38" t="str">
        <f t="shared" si="3"/>
        <v>VYHOVUJE</v>
      </c>
      <c r="O23" s="105" t="s">
        <v>4</v>
      </c>
      <c r="P23" s="59"/>
    </row>
    <row r="24" spans="1:16" ht="60" customHeight="1">
      <c r="A24" s="61">
        <v>19</v>
      </c>
      <c r="B24" s="62" t="s">
        <v>41</v>
      </c>
      <c r="C24" s="35">
        <v>1</v>
      </c>
      <c r="D24" s="63" t="s">
        <v>16</v>
      </c>
      <c r="E24" s="62" t="s">
        <v>45</v>
      </c>
      <c r="F24" s="19" t="s">
        <v>81</v>
      </c>
      <c r="G24" s="102"/>
      <c r="H24" s="102"/>
      <c r="I24" s="102"/>
      <c r="J24" s="5">
        <f t="shared" si="0"/>
        <v>3300</v>
      </c>
      <c r="K24" s="29">
        <v>3300</v>
      </c>
      <c r="L24" s="32">
        <v>2214</v>
      </c>
      <c r="M24" s="20">
        <f t="shared" si="1"/>
        <v>2214</v>
      </c>
      <c r="N24" s="38" t="str">
        <f t="shared" si="3"/>
        <v>VYHOVUJE</v>
      </c>
      <c r="O24" s="105"/>
      <c r="P24" s="59"/>
    </row>
    <row r="25" spans="1:16" ht="60" customHeight="1">
      <c r="A25" s="61">
        <v>20</v>
      </c>
      <c r="B25" s="62" t="s">
        <v>42</v>
      </c>
      <c r="C25" s="35">
        <v>1</v>
      </c>
      <c r="D25" s="63" t="s">
        <v>16</v>
      </c>
      <c r="E25" s="62" t="s">
        <v>45</v>
      </c>
      <c r="F25" s="19" t="s">
        <v>82</v>
      </c>
      <c r="G25" s="102"/>
      <c r="H25" s="102"/>
      <c r="I25" s="102"/>
      <c r="J25" s="5">
        <f t="shared" si="0"/>
        <v>3300</v>
      </c>
      <c r="K25" s="29">
        <v>3300</v>
      </c>
      <c r="L25" s="32">
        <v>2214</v>
      </c>
      <c r="M25" s="20">
        <f t="shared" si="1"/>
        <v>2214</v>
      </c>
      <c r="N25" s="38" t="str">
        <f t="shared" si="3"/>
        <v>VYHOVUJE</v>
      </c>
      <c r="O25" s="105"/>
      <c r="P25" s="59"/>
    </row>
    <row r="26" spans="1:16" ht="60" customHeight="1" thickBot="1">
      <c r="A26" s="64">
        <v>21</v>
      </c>
      <c r="B26" s="65" t="s">
        <v>43</v>
      </c>
      <c r="C26" s="66">
        <v>1</v>
      </c>
      <c r="D26" s="67" t="s">
        <v>16</v>
      </c>
      <c r="E26" s="65" t="s">
        <v>45</v>
      </c>
      <c r="F26" s="23" t="s">
        <v>83</v>
      </c>
      <c r="G26" s="103"/>
      <c r="H26" s="103"/>
      <c r="I26" s="103"/>
      <c r="J26" s="6">
        <f t="shared" si="0"/>
        <v>3300</v>
      </c>
      <c r="K26" s="30">
        <v>3300</v>
      </c>
      <c r="L26" s="39">
        <v>2214</v>
      </c>
      <c r="M26" s="25">
        <f t="shared" si="1"/>
        <v>2214</v>
      </c>
      <c r="N26" s="40" t="str">
        <f t="shared" si="3"/>
        <v>VYHOVUJE</v>
      </c>
      <c r="O26" s="106"/>
      <c r="P26" s="59"/>
    </row>
    <row r="27" spans="1:15" ht="60.75" customHeight="1" thickBot="1" thickTop="1">
      <c r="A27" s="100" t="s">
        <v>15</v>
      </c>
      <c r="B27" s="100"/>
      <c r="C27" s="100"/>
      <c r="D27" s="100"/>
      <c r="E27" s="100"/>
      <c r="F27" s="100"/>
      <c r="G27" s="100"/>
      <c r="H27" s="78"/>
      <c r="I27" s="78"/>
      <c r="J27" s="1"/>
      <c r="K27" s="27" t="s">
        <v>6</v>
      </c>
      <c r="L27" s="107" t="s">
        <v>7</v>
      </c>
      <c r="M27" s="108"/>
      <c r="N27" s="109"/>
      <c r="O27" s="79"/>
    </row>
    <row r="28" spans="1:15" ht="33" customHeight="1" thickBot="1" thickTop="1">
      <c r="A28" s="93" t="s">
        <v>5</v>
      </c>
      <c r="B28" s="93"/>
      <c r="C28" s="93"/>
      <c r="D28" s="93"/>
      <c r="E28" s="93"/>
      <c r="F28" s="93"/>
      <c r="G28" s="80"/>
      <c r="H28" s="16"/>
      <c r="I28" s="16"/>
      <c r="J28" s="2"/>
      <c r="K28" s="34">
        <f>SUM(J7:J26)</f>
        <v>53500</v>
      </c>
      <c r="L28" s="94">
        <f>SUM(M7:M26)</f>
        <v>35954</v>
      </c>
      <c r="M28" s="95"/>
      <c r="N28" s="96"/>
      <c r="O28" s="81"/>
    </row>
    <row r="29" spans="8:16" ht="39.75" customHeight="1" thickTop="1">
      <c r="H29" s="17"/>
      <c r="I29" s="17"/>
      <c r="J29" s="84"/>
      <c r="K29" s="84"/>
      <c r="L29" s="85"/>
      <c r="M29" s="85"/>
      <c r="N29" s="85"/>
      <c r="O29" s="81"/>
      <c r="P29" s="85"/>
    </row>
    <row r="30" spans="8:16" ht="19.9" customHeight="1">
      <c r="H30" s="17"/>
      <c r="I30" s="17"/>
      <c r="J30" s="84"/>
      <c r="K30" s="3"/>
      <c r="L30" s="3"/>
      <c r="M30" s="3"/>
      <c r="N30" s="85"/>
      <c r="O30" s="81"/>
      <c r="P30" s="85"/>
    </row>
    <row r="31" spans="8:16" ht="71.25" customHeight="1">
      <c r="H31" s="17"/>
      <c r="I31" s="17"/>
      <c r="J31" s="84"/>
      <c r="K31" s="3"/>
      <c r="L31" s="3"/>
      <c r="M31" s="3"/>
      <c r="N31" s="85"/>
      <c r="O31" s="81"/>
      <c r="P31" s="85"/>
    </row>
    <row r="32" spans="8:16" ht="36" customHeight="1">
      <c r="H32" s="86"/>
      <c r="I32" s="86"/>
      <c r="J32" s="87"/>
      <c r="K32" s="84"/>
      <c r="L32" s="85"/>
      <c r="M32" s="85"/>
      <c r="N32" s="85"/>
      <c r="O32" s="81"/>
      <c r="P32" s="85"/>
    </row>
    <row r="33" spans="1:16" ht="14.25" customHeight="1">
      <c r="A33" s="85"/>
      <c r="B33" s="88"/>
      <c r="C33" s="89"/>
      <c r="D33" s="90"/>
      <c r="E33" s="88"/>
      <c r="F33" s="84"/>
      <c r="G33" s="88"/>
      <c r="H33" s="91"/>
      <c r="I33" s="91"/>
      <c r="J33" s="84"/>
      <c r="K33" s="84"/>
      <c r="L33" s="85"/>
      <c r="M33" s="85"/>
      <c r="N33" s="85"/>
      <c r="O33" s="81"/>
      <c r="P33" s="85"/>
    </row>
    <row r="34" spans="1:16" ht="14.25" customHeight="1">
      <c r="A34" s="85"/>
      <c r="B34" s="88"/>
      <c r="C34" s="89"/>
      <c r="D34" s="90"/>
      <c r="E34" s="88"/>
      <c r="F34" s="84"/>
      <c r="G34" s="88"/>
      <c r="H34" s="91"/>
      <c r="I34" s="91"/>
      <c r="J34" s="84"/>
      <c r="K34" s="84"/>
      <c r="L34" s="85"/>
      <c r="M34" s="85"/>
      <c r="N34" s="85"/>
      <c r="O34" s="81"/>
      <c r="P34" s="85"/>
    </row>
    <row r="35" spans="1:16" ht="14.25" customHeight="1">
      <c r="A35" s="85"/>
      <c r="B35" s="88"/>
      <c r="C35" s="89"/>
      <c r="D35" s="90"/>
      <c r="E35" s="88"/>
      <c r="F35" s="84"/>
      <c r="G35" s="88"/>
      <c r="H35" s="91"/>
      <c r="I35" s="91"/>
      <c r="J35" s="84"/>
      <c r="K35" s="84"/>
      <c r="L35" s="85"/>
      <c r="M35" s="85"/>
      <c r="N35" s="85"/>
      <c r="O35" s="81"/>
      <c r="P35" s="85"/>
    </row>
    <row r="36" spans="1:16" ht="14.25" customHeight="1">
      <c r="A36" s="85"/>
      <c r="B36" s="88"/>
      <c r="C36" s="89"/>
      <c r="D36" s="90"/>
      <c r="E36" s="88"/>
      <c r="F36" s="84"/>
      <c r="G36" s="88"/>
      <c r="H36" s="91"/>
      <c r="I36" s="91"/>
      <c r="J36" s="84"/>
      <c r="K36" s="84"/>
      <c r="L36" s="85"/>
      <c r="M36" s="85"/>
      <c r="N36" s="85"/>
      <c r="O36" s="81"/>
      <c r="P36" s="85"/>
    </row>
    <row r="37" spans="2:10" ht="15">
      <c r="B37" s="10"/>
      <c r="C37" s="60"/>
      <c r="D37" s="10"/>
      <c r="E37" s="10"/>
      <c r="F37" s="60"/>
      <c r="G37" s="10"/>
      <c r="I37" s="10"/>
      <c r="J37" s="60"/>
    </row>
    <row r="38" spans="2:10" ht="15">
      <c r="B38" s="10"/>
      <c r="C38" s="60"/>
      <c r="D38" s="10"/>
      <c r="E38" s="10"/>
      <c r="F38" s="60"/>
      <c r="G38" s="10"/>
      <c r="I38" s="10"/>
      <c r="J38" s="60"/>
    </row>
    <row r="39" spans="2:10" ht="15">
      <c r="B39" s="10"/>
      <c r="C39" s="60"/>
      <c r="D39" s="10"/>
      <c r="E39" s="10"/>
      <c r="F39" s="60"/>
      <c r="G39" s="10"/>
      <c r="I39" s="10"/>
      <c r="J39" s="60"/>
    </row>
  </sheetData>
  <sheetProtection password="F79C" sheet="1" objects="1" scenarios="1" selectLockedCells="1"/>
  <mergeCells count="23">
    <mergeCell ref="H16:H19"/>
    <mergeCell ref="O12:O15"/>
    <mergeCell ref="O7:O11"/>
    <mergeCell ref="O16:O19"/>
    <mergeCell ref="L27:N27"/>
    <mergeCell ref="O20:O21"/>
    <mergeCell ref="O23:O26"/>
    <mergeCell ref="A28:F28"/>
    <mergeCell ref="L28:N28"/>
    <mergeCell ref="A1:B1"/>
    <mergeCell ref="L1:N1"/>
    <mergeCell ref="A27:G27"/>
    <mergeCell ref="G7:G11"/>
    <mergeCell ref="G12:G15"/>
    <mergeCell ref="H7:H11"/>
    <mergeCell ref="I7:I11"/>
    <mergeCell ref="H12:H15"/>
    <mergeCell ref="I12:I15"/>
    <mergeCell ref="H20:H26"/>
    <mergeCell ref="I20:I26"/>
    <mergeCell ref="G16:G19"/>
    <mergeCell ref="G20:G26"/>
    <mergeCell ref="I16:I19"/>
  </mergeCells>
  <conditionalFormatting sqref="A7:A26">
    <cfRule type="containsBlanks" priority="66" dxfId="2">
      <formula>LEN(TRIM(A7))=0</formula>
    </cfRule>
  </conditionalFormatting>
  <conditionalFormatting sqref="A7:A26">
    <cfRule type="cellIs" priority="61" dxfId="18" operator="greaterThanOrEqual">
      <formula>1</formula>
    </cfRule>
  </conditionalFormatting>
  <conditionalFormatting sqref="N7:N19">
    <cfRule type="cellIs" priority="57" dxfId="1" operator="equal">
      <formula>"NEVYHOVUJE"</formula>
    </cfRule>
    <cfRule type="cellIs" priority="58" dxfId="0" operator="equal">
      <formula>"VYHOVUJE"</formula>
    </cfRule>
  </conditionalFormatting>
  <conditionalFormatting sqref="L7:L26 F7:F26">
    <cfRule type="notContainsBlanks" priority="31" dxfId="15">
      <formula>LEN(TRIM(F7))&gt;0</formula>
    </cfRule>
    <cfRule type="containsBlanks" priority="32" dxfId="11">
      <formula>LEN(TRIM(F7))=0</formula>
    </cfRule>
  </conditionalFormatting>
  <conditionalFormatting sqref="L7:L26 F7:F26">
    <cfRule type="notContainsBlanks" priority="30" dxfId="13">
      <formula>LEN(TRIM(F7))&gt;0</formula>
    </cfRule>
  </conditionalFormatting>
  <conditionalFormatting sqref="F7:F26">
    <cfRule type="notContainsBlanks" priority="29" dxfId="12">
      <formula>LEN(TRIM(F7))&gt;0</formula>
    </cfRule>
    <cfRule type="containsBlanks" priority="33" dxfId="11">
      <formula>LEN(TRIM(F7))=0</formula>
    </cfRule>
  </conditionalFormatting>
  <conditionalFormatting sqref="C8 C11">
    <cfRule type="containsBlanks" priority="17" dxfId="2">
      <formula>LEN(TRIM(C8))=0</formula>
    </cfRule>
  </conditionalFormatting>
  <conditionalFormatting sqref="C7">
    <cfRule type="containsBlanks" priority="16" dxfId="2">
      <formula>LEN(TRIM(C7))=0</formula>
    </cfRule>
  </conditionalFormatting>
  <conditionalFormatting sqref="C9">
    <cfRule type="containsBlanks" priority="15" dxfId="2">
      <formula>LEN(TRIM(C9))=0</formula>
    </cfRule>
  </conditionalFormatting>
  <conditionalFormatting sqref="C10">
    <cfRule type="containsBlanks" priority="14" dxfId="2">
      <formula>LEN(TRIM(C10))=0</formula>
    </cfRule>
  </conditionalFormatting>
  <conditionalFormatting sqref="C12:C15">
    <cfRule type="containsBlanks" priority="13" dxfId="2">
      <formula>LEN(TRIM(C12))=0</formula>
    </cfRule>
  </conditionalFormatting>
  <conditionalFormatting sqref="C16:C19">
    <cfRule type="containsBlanks" priority="12" dxfId="2">
      <formula>LEN(TRIM(C16))=0</formula>
    </cfRule>
  </conditionalFormatting>
  <conditionalFormatting sqref="C20:C21 C24:C26">
    <cfRule type="containsBlanks" priority="11" dxfId="2">
      <formula>LEN(TRIM(C20))=0</formula>
    </cfRule>
  </conditionalFormatting>
  <conditionalFormatting sqref="C23">
    <cfRule type="containsBlanks" priority="10" dxfId="2">
      <formula>LEN(TRIM(C23))=0</formula>
    </cfRule>
  </conditionalFormatting>
  <conditionalFormatting sqref="C22">
    <cfRule type="containsBlanks" priority="9" dxfId="2">
      <formula>LEN(TRIM(C22))=0</formula>
    </cfRule>
  </conditionalFormatting>
  <conditionalFormatting sqref="N20:N26">
    <cfRule type="cellIs" priority="1" dxfId="1" operator="equal">
      <formula>"NEVYHOVUJE"</formula>
    </cfRule>
    <cfRule type="cellIs" priority="2" dxfId="0" operator="equal">
      <formula>"VYHOVUJE"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wkD4odSi0uyImhGhqSQqfATsXuY+lOaAhmf6Lo3Dx/A=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Kzllus+PRdcm9FL6wu5eNEYziKSdI7yKva7T6DgfLms=</DigestValue>
    </Reference>
  </SignedInfo>
  <SignatureValue>Rt1lc3/5w3ASWHJWnQGIi5MSAB33qwUkbKTfYy3YVYWsCLKMlgAvORMImkP6uerSM8ya4f7pOvsP
S/IxCcZAn/jTm6zMpHKzjgmDFGws5DeDsgQyTTqQYCL8OrXVlo+K69tmcX104A6HEyPTDPaomzOP
EAviX4QhGJ4CIAcmRP5PBt/HwFihzdetu9qRE6vESKTFWDJdJr/l171YRp7AYH73dteIVK+rTLFx
O705/8BcoDyF2hAarzsKA1FDO9DeTxQyDH4j963jSDR9iD6nQCvKNFJSFUptRkFjvsIYny4G23yC
lWIw35hTQ6fcdfxJRz49+1KBFvK4alqIeDcHbQ==</SignatureValue>
  <KeyInfo>
    <X509Data>
      <X509Certificate>MIIHuTCCBqGgAwIBAgIDJKN+MA0GCSqGSIb3DQEBCwUAMF8xCzAJBgNVBAYTAkNaMSwwKgYDVQQKDCPEjGVza8OhIHBvxaF0YSwgcy5wLiBbScSMIDQ3MTE0OTgzXTEiMCAGA1UEAxMZUG9zdFNpZ251bSBRdWFsaWZpZWQgQ0EgMjAeFw0xNzA2MjYwODIyMDFaFw0xODA2MjYwODIyMDFaMIGwMQswCQYDVQQGEwJDWjEXMBUGA1UEYRMOTlRSQ1otMDQ2MTkyMDAxLjAsBgNVBAoMJURDIERpc3RyaWJ1dGlvbiBzLnIuby4gW0nEjCAwNDYxOTIwMF0xCjAIBgNVBAsTATExFzAVBgNVBAMMDkphbiBTa2xlbmnEjWthMRMwEQYDVQQEDApTa2xlbmnEjWthMQwwCgYDVQQqEwNKYW4xEDAOBgNVBAUTB1A1OTgwODIwggEiMA0GCSqGSIb3DQEBAQUAA4IBDwAwggEKAoIBAQDKiTnePt+Hrj6tNkWnO89+Av0g8Mb2bKw34M+hf7xgq065cr0TvHtc52vrj6rCJKDhfS6nZ8YXXJBr2uvQFQttEKniNzIRfrd+8b3ek3rheWONKyPOc34Tdkdfnn+y/1reRoPCZX7/bU+wU3NYPFmzLrR5q2ukYmN2wOHC+dfwztepN0tQ3+BkN3hOg0ZgyTn3q59DhGnYKo6ymMrr39xkF0zroWPnxbOOpyf8wW542ol+jpilt8J7wtFEd/9M59Gs8vBMyLBrplpByuP3p0XX5OxyxdoLyGLvZWkJW94gjF+0cw8S2qlmHPKqe5hQK2f2lkwxWKFd+oXb14E9jZOlAgMBAAGjggQqMIIEJjBLBgNVHREERDBCgRpqYW4uc2tsZW5pY2thQGNkcm1hcmtldC5jeqAZBgkrBgEEAdwZAgGgDBMKMTUyMzk4NDQ4NKAJBgNVBA2gAhMAMAkGA1UdEwQCMAAwggErBgNVHSAEggEiMIIBHjCCAQ8GCGeBBgEEARFkMIIBATCB2AYIKwYBBQUHAgIwgcsagchUZW50byBrdmFsaWZpa292YW55IGNlcnRpZmlrYXQgcHJvIGVsZWt0cm9uaWNreSBwb2RwaXMgYnlsIHZ5ZGFuIHYgc291bGFkdSBzIG5hcml6ZW5pbSBFVSBjLiA5MTAvMjAxNC5UaGlzIGlzIGEgcXVhbGlmaWVkIGNlcnRpZmljYXRlIGZvciBlbGVjdHJvbmljIHNpZ25hdHVyZSBhY2NvcmRpbmcgdG8gUmVndWxhdGlvbiAoRVUpIE5vIDkxMC8yMDE0LjAkBggrBgEFBQcCARYYaHR0cDovL3d3dy5wb3N0c2lnbnVtLmN6MAkGBwQAi+xAAQAwgZsGCCsGAQUFBwEDBIGOMIGLMAgGBgQAjkYBATBqBgYEAI5GAQUwYDAuFihodHRwczovL3d3dy5wb3N0c2lnbnVtLmN6L3Bkcy9wZHNfZW4ucGRmEwJlbjAuFihodHRwczovL3d3dy5wb3N0c2lnbnVtLmN6L3Bkcy9wZHNfY3MucGRmEwJjczATBgYEAI5GAQYwCQYHBACORgEGATCB+gYIKwYBBQUHAQEEge0wgeowOwYIKwYBBQUHMAKGL2h0dHA6Ly93d3cucG9zdHNpZ251bS5jei9jcnQvcHNxdWFsaWZpZWRjYTIuY3J0MDwGCCsGAQUFBzAChjBodHRwOi8vd3d3Mi5wb3N0c2lnbnVtLmN6L2NydC9wc3F1YWxpZmllZGNhMi5jcnQwOwYIKwYBBQUHMAKGL2h0dHA6Ly9wb3N0c2lnbnVtLnR0Yy5jei9jcnQvcHNxdWFsaWZpZWRjYTIuY3J0MDAGCCsGAQUFBzABhiRodHRwOi8vb2NzcC5wb3N0c2lnbnVtLmN6L09DU1AvUUNBMi8wDgYDVR0PAQH/BAQDAgXgMB8GA1UdIwQYMBaAFInoTN+LJjk+1yQuEg565+Yn5daXMIGxBgNVHR8EgakwgaYwNaAzoDGGL2h0dHA6Ly93d3cucG9zdHNpZ251bS5jei9jcmwvcHNxdWFsaWZpZWRjYTIuY3JsMDagNKAyhjBodHRwOi8vd3d3Mi5wb3N0c2lnbnVtLmN6L2NybC9wc3F1YWxpZmllZGNhMi5jcmwwNaAzoDGGL2h0dHA6Ly9wb3N0c2lnbnVtLnR0Yy5jei9jcmwvcHNxdWFsaWZpZWRjYTIuY3JsMB0GA1UdDgQWBBQMiVOTr/arMHLLY+ZdRftWTttqbjANBgkqhkiG9w0BAQsFAAOCAQEAQ1ZtK4xaxCXtSp6ZH0ppSd5cRMz2FZh0i3DnqTVQUMEJfL8HA/IXo+2y3YR+CQRlpSFQl03NGslPFWpJ0YioG6Rewr+g9I0w1DiCkudFuXXrd2nLRDing8vy61+5lEpWtUAzMcN7vx+XRZzKRpwC8ZvEcCQ2r3pquDWphunQLie70tPX+vpAr5uHL/3p4XVZOCHzfeuDfwMyQO+wYy7UA/Wx3LchkkT3v5Z+vir9HXLiyfXCyFVe/E0VRwURQ3d7kNE7EGGQDYqKd3NSRXnm+R23xXQw/h0qt3XicKjguF2wpDRuXO1MZYMptAi2cD6YDoafIWZb0OM2a/u7N5Z3t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XpqNdsW4AaHHtelP+ay1QkAKPCBXRbBhn2yLxAfA388=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qaHVdcGHs11fVpqk5pfiNq+0HK7nHxDrfN7KV4bx2Go=</DigestValue>
      </Reference>
      <Reference URI="/xl/sharedStrings.xml?ContentType=application/vnd.openxmlformats-officedocument.spreadsheetml.sharedStrings+xml">
        <DigestMethod Algorithm="http://www.w3.org/2001/04/xmlenc#sha256"/>
        <DigestValue>eZk3/7uWkDDZ75hUBm8OBP+IbbpPoqN/N8yysTmGbiI=</DigestValue>
      </Reference>
      <Reference URI="/xl/styles.xml?ContentType=application/vnd.openxmlformats-officedocument.spreadsheetml.styles+xml">
        <DigestMethod Algorithm="http://www.w3.org/2001/04/xmlenc#sha256"/>
        <DigestValue>805TMqRsEBkN6Vl9cl+f44AaM0UMdRheZrx98dZEfwE=</DigestValue>
      </Reference>
      <Reference URI="/xl/theme/theme1.xml?ContentType=application/vnd.openxmlformats-officedocument.theme+xml">
        <DigestMethod Algorithm="http://www.w3.org/2001/04/xmlenc#sha256"/>
        <DigestValue>yecVxjNH9EfCoUU/A3n4T7cNeuXZalOsoiPFLGHxKnM=</DigestValue>
      </Reference>
      <Reference URI="/xl/workbook.xml?ContentType=application/vnd.openxmlformats-officedocument.spreadsheetml.sheet.main+xml">
        <DigestMethod Algorithm="http://www.w3.org/2001/04/xmlenc#sha256"/>
        <DigestValue>YYpWDl/Bzhfp3sK25D/QAghqjnxptfdfeBweRdFueBE=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BwWjz0Svi/eYyrYcw2MwnPZgN8jymXh1L94zi/ap6kw=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2017-12-11T08:34:57Z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2017-12-11T08:34:57Z</xd:SigningTime>
          <xd:SigningCertificate>
            <xd:Cert>
              <xd:CertDigest>
                <DigestMethod Algorithm="http://www.w3.org/2001/04/xmlenc#sha256"/>
                <DigestValue>JlgrqTCGGHCO6B5NS+Tt1UZWalxJWiQJoyOW1AH+mo8=</DigestValue>
              </xd:CertDigest>
              <xd:IssuerSerial>
                <X509IssuerName>CN=PostSignum Qualified CA 2, O="Česká pošta, s.p. [IČ 47114983]", C=CZ</X509IssuerName>
                <X509SerialNumber>2401150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Dokument vytvořil a schválil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XzCCBUegAwIBAgIBcTANBgkqhkiG9w0BAQsFADBbMQswCQYDVQQGEwJDWjEsMCoGA1UECgwjxIxlc2vDoSBwb8WhdGEsIHMucC4gW0nEjCA0NzExNDk4M10xHjAcBgNVBAMTFVBvc3RTaWdudW0gUm9vdCBRQ0EgMjAeFw0xMDAxMTkxMTMxMjBaFw0yMDAxMTkxMTMwMjBaMF8xCzAJBgNVBAYTAkNaMSwwKgYDVQQKDCPEjGVza8OhIHBvxaF0YSwgcy5wLiBbScSMIDQ3MTE0OTgzXTEiMCAGA1UEAxMZUG9zdFNpZ251bSBRdWFsaWZpZWQgQ0EgMjCCASIwDQYJKoZIhvcNAQEBBQADggEPADCCAQoCggEBAKbRReVFlmMooQD/ZzJA9M793LcZivHRvWEG8jsEpp2xTayR17ovs8OMeoYKjvGo6PDfkCJs+sBYS0q5WQFApdWkyl/tUOw1oZ2SPSq6uYLJUyOYSKPMOgKz4u3XuB4Ki1Z+i8Fb7zeRye6eqahK+tql3ZAJnrJKgC4X2Ta1RKkxK+Hu1bdhWJA3gwL+WkIZbL/PYIzjet++T8ssWK1PWdBXsSfKOTikNzZt2VPETAQDBpOYxqAgLfCRbcb9KU2WIMT3NNxILu3sNl+OM9gV/GWO943JHsOMAVyJSQREaZksG5KDzzNzQS/LsbYkFtnJAmmh7g9p9Ci6cEJ+pfBTtMECAwEAAaOCAygwggMkMIHxBgNVHSAEgekwgeYwgeMGBFUdIAAwgdowgdcGCCsGAQUFBwICMIHKGoHHVGVudG8ga3ZhbGlmaWtvdmFueSBzeXN0ZW1vdnkgY2VydGlmaWthdCBieWwgdnlkYW4gcG9kbGUgemFrb25hIDIyNy8yMDAwU2IuIGEgbmF2YXpueWNoIHByZWRwaXN1L1RoaXMgcXVhbGlmaWVkIHN5c3RlbSBjZXJ0aWZpY2F0ZSB3YXMgaXNzdWVkIGFjY29yZGluZyB0byBMYXcgTm8gMjI3LzIwMDBDb2xsLiBhbmQgcmVsYXRlZCByZWd1bGF0aW9uczASBgNVHRMBAf8ECDAGAQH/AgEAMIG8BggrBgEFBQcBAQSBrzCBrDA3BggrBgEFBQcwAoYraHR0cDovL3d3dy5wb3N0c2lnbnVtLmN6L2NydC9wc3Jvb3RxY2EyLmNydDA4BggrBgEFBQcwAoYsaHR0cDovL3d3dzIucG9zdHNpZ251bS5jei9jcnQvcHNyb290cWNhMi5jcnQwNwYIKwYBBQUHMAKGK2h0dHA6Ly9wb3N0c2lnbnVtLnR0Yy5jei9jcnQvcHNyb290cWNhMi5jcnQwDgYDVR0PAQH/BAQDAgEGMIGDBgNVHSMEfDB6gBQVKYzFRWmruLPD6v5LuDHY3PDndqFfpF0wWzELMAkGA1UEBhMCQ1oxLDAqBgNVBAoMI8SMZXNrw6EgcG/FoXRhLCBzLnAuIFtJxIwgNDcxMTQ5ODNdMR4wHAYDVQQDExVQb3N0U2lnbnVtIFJvb3QgUUNBIDKCAWQwgaUGA1UdHwSBnTCBmjAxoC+gLYYraHR0cDovL3d3dy5wb3N0c2lnbnVtLmN6L2NybC9wc3Jvb3RxY2EyLmNybDAyoDCgLoYsaHR0cDovL3d3dzIucG9zdHNpZ251bS5jei9jcmwvcHNyb290cWNhMi5jcmwwMaAvoC2GK2h0dHA6Ly9wb3N0c2lnbnVtLnR0Yy5jei9jcmwvcHNyb290cWNhMi5jcmwwHQYDVR0OBBYEFInoTN+LJjk+1yQuEg565+Yn5daXMA0GCSqGSIb3DQEBCwUAA4IBAQB17M2VB48AXCVfVeeOLo0LIJZcg5EyHUKurbnff6tQOmyT7gzpkJNY3I3ijW2ErBfUM/6HefMxYKKWSs4jXqGSK5QfxG0B0O3uGfHPS4WFftaPSAnWk1tiJZ4c43+zSJCcH33n9pDmvt8n0j+6cQAZIWh4PPpmkvUg3uN4E0bzZHnH2uKzMvpVnE6wKml6oV+PUfPASPIYQw9gFEANcMzp10hXJHrnOo0alPklymZdTVssBXwdzhSBsFel1eVBSvVOx6+y8zdbrkRLOvTVnSMb6zH+fsygU40mimdo30rY/6N+tdQhbM/sTCxgdWAy2g0elAN1zi9Jx6aQ76woDcn+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Sklenička</cp:lastModifiedBy>
  <cp:lastPrinted>2015-06-17T10:31:14Z</cp:lastPrinted>
  <dcterms:created xsi:type="dcterms:W3CDTF">2014-03-05T12:43:32Z</dcterms:created>
  <dcterms:modified xsi:type="dcterms:W3CDTF">2017-12-11T08:34:52Z</dcterms:modified>
  <cp:category/>
  <cp:version/>
  <cp:contentType/>
  <cp:contentStatus/>
</cp:coreProperties>
</file>