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Nabídky odběratelé\ZČU\2017\DNS - Tonery\Výzva 013-2017\Nabidka\Poslat\"/>
    </mc:Choice>
  </mc:AlternateContent>
  <bookViews>
    <workbookView xWindow="-12" yWindow="108" windowWidth="24240" windowHeight="12732" tabRatio="442"/>
  </bookViews>
  <sheets>
    <sheet name="Tonery" sheetId="22" r:id="rId1"/>
  </sheets>
  <definedNames>
    <definedName name="_xlnm.Print_Area" localSheetId="0">Tonery!$A$1:$O$20</definedName>
  </definedNames>
  <calcPr calcId="152511"/>
</workbook>
</file>

<file path=xl/calcChain.xml><?xml version="1.0" encoding="utf-8"?>
<calcChain xmlns="http://schemas.openxmlformats.org/spreadsheetml/2006/main">
  <c r="M14" i="22" l="1"/>
  <c r="M13" i="22"/>
  <c r="M12" i="22"/>
  <c r="M11" i="22"/>
  <c r="N9" i="22" l="1"/>
  <c r="N10" i="22"/>
  <c r="N11" i="22"/>
  <c r="N12" i="22"/>
  <c r="N13" i="22"/>
  <c r="N14" i="22"/>
  <c r="N15" i="22"/>
  <c r="N16" i="22"/>
  <c r="N17" i="22"/>
  <c r="N18" i="22"/>
  <c r="M16" i="22" l="1"/>
  <c r="M17" i="22"/>
  <c r="N8" i="22" l="1"/>
  <c r="N7" i="22" l="1"/>
  <c r="J7" i="22"/>
  <c r="J8" i="22"/>
  <c r="J9" i="22"/>
  <c r="J10" i="22"/>
  <c r="J11" i="22"/>
  <c r="J12" i="22"/>
  <c r="J13" i="22"/>
  <c r="J14" i="22"/>
  <c r="J15" i="22"/>
  <c r="J16" i="22"/>
  <c r="J17" i="22"/>
  <c r="J18" i="22"/>
  <c r="M7" i="22"/>
  <c r="M8" i="22"/>
  <c r="M9" i="22"/>
  <c r="M10" i="22"/>
  <c r="M15" i="22"/>
  <c r="M18" i="22"/>
  <c r="K20" i="22" l="1"/>
  <c r="L20" i="22"/>
</calcChain>
</file>

<file path=xl/sharedStrings.xml><?xml version="1.0" encoding="utf-8"?>
<sst xmlns="http://schemas.openxmlformats.org/spreadsheetml/2006/main" count="90" uniqueCount="68">
  <si>
    <t>Množství</t>
  </si>
  <si>
    <t>Položka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</si>
  <si>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</si>
  <si>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</si>
  <si>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</si>
  <si>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</si>
  <si>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</si>
  <si>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</si>
  <si>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</si>
  <si>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</si>
  <si>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</si>
  <si>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</si>
  <si>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30192113-6 - Inkoustové náplně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</si>
  <si>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</si>
  <si>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</si>
  <si>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</si>
  <si>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Toner do tiskárny UTAX CD 1025 - černý</t>
  </si>
  <si>
    <t>ks</t>
  </si>
  <si>
    <t>Originální, nebo kompatibilní toner splňující podmínky certifikátu STMC. Minimální výtěžnost při 5% pokrytí 34000 stran.</t>
  </si>
  <si>
    <t>Toner do tiskárny Canon MF4330d - černý</t>
  </si>
  <si>
    <t>Originální, nebo kompatibilní toner splňující podmínky certifikátu STMC. Minimální výtěžnost při 5% pokrytí 2000 stran.</t>
  </si>
  <si>
    <t>Toner do tiskárny OKI C 321DN - žlutý (yelow)</t>
  </si>
  <si>
    <t>Toner do tiskárny OKI C 321DN - červený (magenta)</t>
  </si>
  <si>
    <t>Sedláčkova 15, Plzeň, SP 506</t>
  </si>
  <si>
    <t>Hásová Veronika; 37763 5651</t>
  </si>
  <si>
    <t>KKE - Jana Černá, 37763 8101</t>
  </si>
  <si>
    <t>Univerzitní 22, UX-238b, Plzeň</t>
  </si>
  <si>
    <t>Originální toner, černý, min. 7 000 str. A4, originál</t>
  </si>
  <si>
    <t>Jan Krotký, 777893075</t>
  </si>
  <si>
    <t>Klatovská 51, Plzeň, KL 241</t>
  </si>
  <si>
    <t xml:space="preserve">Originální toner  (černá náplň), výtěžnost min. 3 000 str. </t>
  </si>
  <si>
    <t>Sada kompatibilních tonerů CMYK, min. pokyrytí 3500 stran černá a 2000 stran barevné.</t>
  </si>
  <si>
    <t>samostatná faktura</t>
  </si>
  <si>
    <t>Tonery - 013 - 2017 (T-013-2017)</t>
  </si>
  <si>
    <t>Priloha_c._1_Kupni_smlouvy_technicka_specifikace_T-013-2017</t>
  </si>
  <si>
    <t>Obchodní název + typ</t>
  </si>
  <si>
    <t>Originální nebo kompatibilní toner splňující podmínky certifikátu STMC. Minimální výtěžnost při 5% pokrytí 1500 stran.</t>
  </si>
  <si>
    <t>Originální nebo kompatibilní toner splňující podmínky certifikátu STMC. Minimální výtěžnost při 5% pokrytí 4000 stran.</t>
  </si>
  <si>
    <t>Originální nebo kompatibilní toner splňující podmínky certifikátu STMC. Minimální výtěžnost při 5% pokrytí 3000 stran.</t>
  </si>
  <si>
    <t>Inkoustová cartrige pro HP 920C černá</t>
  </si>
  <si>
    <t xml:space="preserve">Originální, nebo kompatibilní náplň splňující shodnou sytost, barevné podání, výtěžnost, oděrnost, odolnost vůči vlhkosti  s originální catridge, naplnění a vyčerpání do 100%. Minimální kapacita 40 ml. </t>
  </si>
  <si>
    <t>sada</t>
  </si>
  <si>
    <t>Toner do tiskárny  Brother DCP8065Dn</t>
  </si>
  <si>
    <t>Toner do tiskárny OKI MB491, černá</t>
  </si>
  <si>
    <t>Toner do tiskárny OKI MC352 dn</t>
  </si>
  <si>
    <t>Toner do tiskárny Lexmark CS310dn - černý</t>
  </si>
  <si>
    <t>Toner do tiskárny Lexmark CS310dn - modrý</t>
  </si>
  <si>
    <t>Toner do tiskárny Lexmark CS310dn - žlutý</t>
  </si>
  <si>
    <t>Toner do tiskárny Lexmark CS310dn - purpurový</t>
  </si>
  <si>
    <t xml:space="preserve">Název </t>
  </si>
  <si>
    <t xml:space="preserve">Měrná jednotka [MJ] </t>
  </si>
  <si>
    <t>Popis</t>
  </si>
  <si>
    <t xml:space="preserve">Fakturace </t>
  </si>
  <si>
    <t xml:space="preserve">Kontaktní osoba 
k převzetí zboží </t>
  </si>
  <si>
    <t xml:space="preserve">Místo dodání </t>
  </si>
  <si>
    <t>CPV - výběr
TONERY</t>
  </si>
  <si>
    <t>Toner UTAX 612510010 CD-1025, černý, 34.000 stran</t>
  </si>
  <si>
    <t>VINITY toner FX-10 pro Canon MF4330d, černý, 2.000 stran</t>
  </si>
  <si>
    <t>PRINT IT toner 44973533 pro OKI C 321dn, , žlutý, 1500 stran</t>
  </si>
  <si>
    <t>PRINT IT toner 44973534 pro OKI C 321dn, , červený, 1500 stran</t>
  </si>
  <si>
    <t>Toner Lexmark 70C2HK0, černý, 4.000 stran</t>
  </si>
  <si>
    <t>Toner Lexmark 70C2HC0, modrý, 3.000 stran</t>
  </si>
  <si>
    <t>Toner Lexmark 70C2HY0, žlutý, 3.000 stran</t>
  </si>
  <si>
    <t>Toner Lexmark 70C2HM0, purpurový, 3.000 stran</t>
  </si>
  <si>
    <t>Toner Brother TN-3170 pro DCP-8065, černý, 7.000 stran</t>
  </si>
  <si>
    <t>Toner OKI 44574702 pro MB491, černý, 3.000 stran</t>
  </si>
  <si>
    <t>Inkoust cartridge VINITY  920XL pro HP OfficeJet, černá, 55ml</t>
  </si>
  <si>
    <t>Sada tonerů PRINT IT CMYK, 44469803, 44469704, 44469705, 44469706, pro OKI MC352dn, 3.500 stran + 3x 2.000 stran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</si>
</sst>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3">
    <xf numFmtId="0" fontId="0" fillId="0" borderId="0" xfId="0"/>
    <xf numFmtId="49" fontId="0" fillId="0" borderId="0" xfId="0" applyNumberFormat="1" applyFill="1" applyAlignment="1" applyProtection="1">
      <alignment vertical="top" wrapText="1"/>
      <protection locked="0"/>
    </xf>
    <xf numFmtId="4" fontId="0" fillId="0" borderId="0" xfId="0" applyNumberFormat="1" applyFill="1" applyAlignment="1" applyProtection="1">
      <alignment horizontal="center" vertical="top" wrapText="1"/>
      <protection locked="0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/>
    <xf numFmtId="49" fontId="0" fillId="0" borderId="0" xfId="0" applyNumberFormat="1" applyFill="1" applyBorder="1" applyAlignment="1" applyProtection="1">
      <alignment vertical="top" wrapText="1"/>
      <protection locked="0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Fill="1" applyBorder="1" applyAlignment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0" fillId="0" borderId="0" xfId="0" applyNumberFormat="1"/>
    <xf numFmtId="0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NumberFormat="1" applyFill="1" applyAlignment="1" applyProtection="1">
      <alignment vertical="top" wrapText="1"/>
      <protection locked="0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top" wrapText="1"/>
      <protection locked="0"/>
    </xf>
    <xf numFmtId="0" fontId="0" fillId="0" borderId="0" xfId="0" applyNumberFormat="1" applyFill="1" applyBorder="1" applyAlignment="1" applyProtection="1">
      <alignment horizontal="center" vertical="top" wrapText="1"/>
      <protection locked="0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>
      <alignment vertical="center"/>
    </xf>
    <xf numFmtId="0" fontId="0" fillId="0" borderId="0" xfId="0" applyNumberFormat="1" applyFill="1" applyBorder="1"/>
    <xf numFmtId="0" fontId="0" fillId="0" borderId="0" xfId="0" applyAlignment="1">
      <alignment wrapText="1"/>
    </xf>
    <xf numFmtId="0" fontId="0" fillId="0" borderId="0" xfId="0" applyFill="1" applyBorder="1" applyAlignment="1">
      <alignment wrapText="1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165" fontId="0" fillId="0" borderId="11" xfId="0" applyNumberFormat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0" borderId="5" xfId="0" applyNumberFormat="1" applyFill="1" applyBorder="1" applyAlignment="1" applyProtection="1">
      <alignment horizontal="right" vertical="center" indent="1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164" fontId="4" fillId="4" borderId="9" xfId="0" applyNumberFormat="1" applyFont="1" applyFill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0" xfId="0" applyNumberFormat="1"/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9" xfId="0" applyNumberFormat="1" applyFill="1" applyBorder="1" applyAlignment="1" applyProtection="1">
      <alignment horizontal="center" vertical="center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4" fillId="4" borderId="7" xfId="0" applyNumberFormat="1" applyFont="1" applyFill="1" applyBorder="1" applyAlignment="1" applyProtection="1">
      <alignment horizontal="right" vertical="center" indent="1"/>
    </xf>
    <xf numFmtId="164" fontId="4" fillId="4" borderId="11" xfId="0" applyNumberFormat="1" applyFont="1" applyFill="1" applyBorder="1" applyAlignment="1" applyProtection="1">
      <alignment horizontal="right" vertical="center" indent="1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5" xfId="0" applyNumberFormat="1" applyFill="1" applyBorder="1" applyAlignment="1" applyProtection="1">
      <alignment horizontal="right" vertical="center" indent="1"/>
    </xf>
    <xf numFmtId="164" fontId="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5" xfId="0" applyNumberFormat="1" applyFill="1" applyBorder="1" applyAlignment="1" applyProtection="1">
      <alignment horizontal="center" vertical="center"/>
    </xf>
    <xf numFmtId="0" fontId="0" fillId="4" borderId="5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1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1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1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vertical="center" wrapText="1"/>
    </xf>
    <xf numFmtId="1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al" xfId="0" builtinId="0"/>
    <cellStyle name="normální 3" xfId="1"/>
  </cellStyles>
  <dxfs count="21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1"/>
  <sheetViews>
    <sheetView tabSelected="1" topLeftCell="A11" zoomScale="86" zoomScaleNormal="86" zoomScaleSheetLayoutView="55" workbookViewId="0">
      <selection activeCell="F14" sqref="F14"/>
    </sheetView>
  </sheetViews>
  <sheetFormatPr defaultRowHeight="14.4" x14ac:dyDescent="0.3"/>
  <cols>
    <col min="1" max="1" width="5.6640625" customWidth="1"/>
    <col min="2" max="2" width="43.44140625" style="14" customWidth="1"/>
    <col min="3" max="3" width="9.6640625" style="2" customWidth="1"/>
    <col min="4" max="4" width="9" style="13" customWidth="1"/>
    <col min="5" max="5" width="58.109375" style="14" customWidth="1"/>
    <col min="6" max="6" width="40.6640625" style="14" customWidth="1"/>
    <col min="7" max="7" width="20.88671875" style="14" customWidth="1"/>
    <col min="8" max="8" width="18.5546875" style="12" customWidth="1"/>
    <col min="9" max="9" width="19.44140625" style="14" customWidth="1"/>
    <col min="10" max="10" width="22.109375" style="1" hidden="1" customWidth="1"/>
    <col min="11" max="11" width="20.88671875" customWidth="1"/>
    <col min="12" max="12" width="26.5546875" customWidth="1"/>
    <col min="13" max="13" width="21" customWidth="1"/>
    <col min="14" max="14" width="19.44140625" customWidth="1"/>
    <col min="15" max="15" width="51.6640625" style="30" customWidth="1"/>
    <col min="17" max="17" width="14.5546875" customWidth="1"/>
  </cols>
  <sheetData>
    <row r="1" spans="1:17" s="12" customFormat="1" ht="24.6" customHeight="1" x14ac:dyDescent="0.3">
      <c r="A1" s="119" t="s">
        <v>33</v>
      </c>
      <c r="B1" s="120"/>
      <c r="C1" s="21"/>
      <c r="D1" s="21"/>
      <c r="E1" s="17"/>
      <c r="F1" s="17"/>
      <c r="G1" s="66"/>
      <c r="H1" s="67"/>
      <c r="I1" s="17"/>
      <c r="J1" s="17"/>
      <c r="K1" s="18"/>
      <c r="L1" s="121" t="s">
        <v>34</v>
      </c>
      <c r="M1" s="121"/>
      <c r="N1" s="121"/>
      <c r="O1" s="68"/>
    </row>
    <row r="2" spans="1:17" s="12" customFormat="1" ht="18.75" customHeight="1" x14ac:dyDescent="0.3">
      <c r="A2" s="18"/>
      <c r="B2" s="17"/>
      <c r="C2" s="15"/>
      <c r="D2" s="16"/>
      <c r="E2" s="69"/>
      <c r="F2" s="69"/>
      <c r="G2" s="69"/>
      <c r="H2" s="69"/>
      <c r="I2" s="17"/>
      <c r="J2" s="17"/>
      <c r="K2" s="18"/>
      <c r="L2" s="70"/>
      <c r="M2" s="70"/>
      <c r="N2" s="18"/>
      <c r="O2" s="71"/>
    </row>
    <row r="3" spans="1:17" s="12" customFormat="1" ht="24" customHeight="1" x14ac:dyDescent="0.3">
      <c r="A3" s="72"/>
      <c r="B3" s="73" t="s">
        <v>11</v>
      </c>
      <c r="C3" s="69"/>
      <c r="D3" s="69"/>
      <c r="E3" s="69"/>
      <c r="F3" s="69"/>
      <c r="G3" s="69"/>
      <c r="H3" s="69"/>
      <c r="I3" s="70"/>
      <c r="J3" s="68"/>
      <c r="K3" s="68"/>
      <c r="L3" s="70"/>
      <c r="M3" s="70"/>
      <c r="N3" s="18"/>
      <c r="O3" s="68"/>
    </row>
    <row r="4" spans="1:17" s="12" customFormat="1" ht="21" customHeight="1" thickBot="1" x14ac:dyDescent="0.35">
      <c r="A4" s="74"/>
      <c r="B4" s="75" t="s">
        <v>14</v>
      </c>
      <c r="C4" s="69"/>
      <c r="D4" s="69"/>
      <c r="E4" s="69"/>
      <c r="F4" s="69"/>
      <c r="G4" s="69"/>
      <c r="H4" s="69"/>
      <c r="I4" s="70"/>
      <c r="J4" s="17"/>
      <c r="K4" s="17"/>
      <c r="L4" s="70"/>
      <c r="M4" s="70"/>
      <c r="N4" s="18"/>
      <c r="O4" s="68"/>
    </row>
    <row r="5" spans="1:17" s="12" customFormat="1" ht="42.75" customHeight="1" thickBot="1" x14ac:dyDescent="0.35">
      <c r="A5" s="19"/>
      <c r="B5" s="20"/>
      <c r="C5" s="21"/>
      <c r="D5" s="21"/>
      <c r="E5" s="17"/>
      <c r="F5" s="43" t="s">
        <v>13</v>
      </c>
      <c r="G5" s="17"/>
      <c r="H5" s="18"/>
      <c r="I5" s="17"/>
      <c r="J5" s="22"/>
      <c r="K5" s="18"/>
      <c r="L5" s="33" t="s">
        <v>13</v>
      </c>
      <c r="M5" s="18"/>
      <c r="N5" s="18"/>
      <c r="O5" s="76"/>
    </row>
    <row r="6" spans="1:17" s="12" customFormat="1" ht="112.5" customHeight="1" thickTop="1" thickBot="1" x14ac:dyDescent="0.35">
      <c r="A6" s="23" t="s">
        <v>1</v>
      </c>
      <c r="B6" s="37" t="s">
        <v>49</v>
      </c>
      <c r="C6" s="37" t="s">
        <v>0</v>
      </c>
      <c r="D6" s="37" t="s">
        <v>50</v>
      </c>
      <c r="E6" s="37" t="s">
        <v>51</v>
      </c>
      <c r="F6" s="44" t="s">
        <v>35</v>
      </c>
      <c r="G6" s="37" t="s">
        <v>52</v>
      </c>
      <c r="H6" s="64" t="s">
        <v>53</v>
      </c>
      <c r="I6" s="37" t="s">
        <v>54</v>
      </c>
      <c r="J6" s="37" t="s">
        <v>6</v>
      </c>
      <c r="K6" s="37" t="s">
        <v>7</v>
      </c>
      <c r="L6" s="34" t="s">
        <v>8</v>
      </c>
      <c r="M6" s="64" t="s">
        <v>9</v>
      </c>
      <c r="N6" s="64" t="s">
        <v>10</v>
      </c>
      <c r="O6" s="37" t="s">
        <v>55</v>
      </c>
    </row>
    <row r="7" spans="1:17" ht="62.25" customHeight="1" thickTop="1" x14ac:dyDescent="0.3">
      <c r="A7" s="77">
        <v>1</v>
      </c>
      <c r="B7" s="78" t="s">
        <v>16</v>
      </c>
      <c r="C7" s="79">
        <v>2</v>
      </c>
      <c r="D7" s="80" t="s">
        <v>17</v>
      </c>
      <c r="E7" s="78" t="s">
        <v>18</v>
      </c>
      <c r="F7" s="47" t="s">
        <v>56</v>
      </c>
      <c r="G7" s="108" t="s">
        <v>32</v>
      </c>
      <c r="H7" s="106" t="s">
        <v>24</v>
      </c>
      <c r="I7" s="106" t="s">
        <v>23</v>
      </c>
      <c r="J7" s="48">
        <f t="shared" ref="J7:J18" si="0">C7*K7</f>
        <v>8000</v>
      </c>
      <c r="K7" s="49">
        <v>4000</v>
      </c>
      <c r="L7" s="50">
        <v>2915</v>
      </c>
      <c r="M7" s="36">
        <f t="shared" ref="M7:M18" si="1">C7*L7</f>
        <v>5830</v>
      </c>
      <c r="N7" s="42" t="str">
        <f t="shared" ref="N7" si="2">IF(ISNUMBER(L7), IF(L7&gt;K7,"NEVYHOVUJE","VYHOVUJE")," ")</f>
        <v>VYHOVUJE</v>
      </c>
      <c r="O7" s="106" t="s">
        <v>2</v>
      </c>
      <c r="Q7" s="46"/>
    </row>
    <row r="8" spans="1:17" ht="62.25" customHeight="1" x14ac:dyDescent="0.3">
      <c r="A8" s="81">
        <v>2</v>
      </c>
      <c r="B8" s="82" t="s">
        <v>19</v>
      </c>
      <c r="C8" s="83">
        <v>12</v>
      </c>
      <c r="D8" s="84" t="s">
        <v>17</v>
      </c>
      <c r="E8" s="82" t="s">
        <v>20</v>
      </c>
      <c r="F8" s="45" t="s">
        <v>57</v>
      </c>
      <c r="G8" s="109"/>
      <c r="H8" s="107"/>
      <c r="I8" s="107"/>
      <c r="J8" s="10">
        <f t="shared" si="0"/>
        <v>6000</v>
      </c>
      <c r="K8" s="51">
        <v>500</v>
      </c>
      <c r="L8" s="52">
        <v>430</v>
      </c>
      <c r="M8" s="32">
        <f t="shared" si="1"/>
        <v>5160</v>
      </c>
      <c r="N8" s="53" t="str">
        <f>IF(ISNUMBER(L8), IF(L8&gt;K8,"NEVYHOVUJE","VYHOVUJE")," ")</f>
        <v>VYHOVUJE</v>
      </c>
      <c r="O8" s="107"/>
      <c r="Q8" s="46"/>
    </row>
    <row r="9" spans="1:17" ht="62.25" customHeight="1" x14ac:dyDescent="0.3">
      <c r="A9" s="81">
        <v>3</v>
      </c>
      <c r="B9" s="82" t="s">
        <v>21</v>
      </c>
      <c r="C9" s="83">
        <v>1</v>
      </c>
      <c r="D9" s="84" t="s">
        <v>17</v>
      </c>
      <c r="E9" s="82" t="s">
        <v>36</v>
      </c>
      <c r="F9" s="45" t="s">
        <v>58</v>
      </c>
      <c r="G9" s="109"/>
      <c r="H9" s="107"/>
      <c r="I9" s="107"/>
      <c r="J9" s="10">
        <f t="shared" si="0"/>
        <v>600</v>
      </c>
      <c r="K9" s="51">
        <v>600</v>
      </c>
      <c r="L9" s="52">
        <v>500</v>
      </c>
      <c r="M9" s="32">
        <f t="shared" si="1"/>
        <v>500</v>
      </c>
      <c r="N9" s="53" t="str">
        <f t="shared" ref="N9:N18" si="3">IF(ISNUMBER(L9), IF(L9&gt;K9,"NEVYHOVUJE","VYHOVUJE")," ")</f>
        <v>VYHOVUJE</v>
      </c>
      <c r="O9" s="107"/>
      <c r="Q9" s="46"/>
    </row>
    <row r="10" spans="1:17" ht="76.5" customHeight="1" thickBot="1" x14ac:dyDescent="0.35">
      <c r="A10" s="85">
        <v>4</v>
      </c>
      <c r="B10" s="86" t="s">
        <v>22</v>
      </c>
      <c r="C10" s="87">
        <v>1</v>
      </c>
      <c r="D10" s="88" t="s">
        <v>17</v>
      </c>
      <c r="E10" s="86" t="s">
        <v>36</v>
      </c>
      <c r="F10" s="54" t="s">
        <v>59</v>
      </c>
      <c r="G10" s="110"/>
      <c r="H10" s="111"/>
      <c r="I10" s="111"/>
      <c r="J10" s="11">
        <f t="shared" si="0"/>
        <v>600</v>
      </c>
      <c r="K10" s="55">
        <v>600</v>
      </c>
      <c r="L10" s="56">
        <v>500</v>
      </c>
      <c r="M10" s="35">
        <f t="shared" si="1"/>
        <v>500</v>
      </c>
      <c r="N10" s="40" t="str">
        <f t="shared" si="3"/>
        <v>VYHOVUJE</v>
      </c>
      <c r="O10" s="111"/>
      <c r="Q10" s="46"/>
    </row>
    <row r="11" spans="1:17" ht="69" customHeight="1" thickTop="1" x14ac:dyDescent="0.3">
      <c r="A11" s="77">
        <v>5</v>
      </c>
      <c r="B11" s="89" t="s">
        <v>45</v>
      </c>
      <c r="C11" s="79">
        <v>1</v>
      </c>
      <c r="D11" s="90" t="s">
        <v>17</v>
      </c>
      <c r="E11" s="89" t="s">
        <v>37</v>
      </c>
      <c r="F11" s="47" t="s">
        <v>60</v>
      </c>
      <c r="G11" s="108" t="s">
        <v>32</v>
      </c>
      <c r="H11" s="108" t="s">
        <v>25</v>
      </c>
      <c r="I11" s="108" t="s">
        <v>26</v>
      </c>
      <c r="J11" s="48">
        <f t="shared" si="0"/>
        <v>2200</v>
      </c>
      <c r="K11" s="57">
        <v>2200</v>
      </c>
      <c r="L11" s="50">
        <v>2180</v>
      </c>
      <c r="M11" s="36">
        <f t="shared" si="1"/>
        <v>2180</v>
      </c>
      <c r="N11" s="42" t="str">
        <f t="shared" si="3"/>
        <v>VYHOVUJE</v>
      </c>
      <c r="O11" s="106" t="s">
        <v>2</v>
      </c>
      <c r="Q11" s="46"/>
    </row>
    <row r="12" spans="1:17" ht="69" customHeight="1" x14ac:dyDescent="0.3">
      <c r="A12" s="81">
        <v>6</v>
      </c>
      <c r="B12" s="91" t="s">
        <v>46</v>
      </c>
      <c r="C12" s="83">
        <v>1</v>
      </c>
      <c r="D12" s="92" t="s">
        <v>17</v>
      </c>
      <c r="E12" s="91" t="s">
        <v>38</v>
      </c>
      <c r="F12" s="45" t="s">
        <v>61</v>
      </c>
      <c r="G12" s="109"/>
      <c r="H12" s="109"/>
      <c r="I12" s="109"/>
      <c r="J12" s="10">
        <f t="shared" si="0"/>
        <v>2900</v>
      </c>
      <c r="K12" s="41">
        <v>2900</v>
      </c>
      <c r="L12" s="52">
        <v>2820</v>
      </c>
      <c r="M12" s="32">
        <f t="shared" si="1"/>
        <v>2820</v>
      </c>
      <c r="N12" s="53" t="str">
        <f t="shared" si="3"/>
        <v>VYHOVUJE</v>
      </c>
      <c r="O12" s="107"/>
      <c r="Q12" s="46"/>
    </row>
    <row r="13" spans="1:17" ht="69" customHeight="1" x14ac:dyDescent="0.3">
      <c r="A13" s="81">
        <v>7</v>
      </c>
      <c r="B13" s="91" t="s">
        <v>47</v>
      </c>
      <c r="C13" s="83">
        <v>1</v>
      </c>
      <c r="D13" s="92" t="s">
        <v>17</v>
      </c>
      <c r="E13" s="91" t="s">
        <v>38</v>
      </c>
      <c r="F13" s="45" t="s">
        <v>62</v>
      </c>
      <c r="G13" s="109"/>
      <c r="H13" s="109"/>
      <c r="I13" s="109"/>
      <c r="J13" s="10">
        <f t="shared" si="0"/>
        <v>2900</v>
      </c>
      <c r="K13" s="41">
        <v>2900</v>
      </c>
      <c r="L13" s="52">
        <v>2820</v>
      </c>
      <c r="M13" s="32">
        <f t="shared" si="1"/>
        <v>2820</v>
      </c>
      <c r="N13" s="53" t="str">
        <f t="shared" si="3"/>
        <v>VYHOVUJE</v>
      </c>
      <c r="O13" s="107"/>
      <c r="Q13" s="46"/>
    </row>
    <row r="14" spans="1:17" ht="69" customHeight="1" thickBot="1" x14ac:dyDescent="0.35">
      <c r="A14" s="85">
        <v>8</v>
      </c>
      <c r="B14" s="93" t="s">
        <v>48</v>
      </c>
      <c r="C14" s="87">
        <v>1</v>
      </c>
      <c r="D14" s="94" t="s">
        <v>17</v>
      </c>
      <c r="E14" s="93" t="s">
        <v>38</v>
      </c>
      <c r="F14" s="54" t="s">
        <v>63</v>
      </c>
      <c r="G14" s="110"/>
      <c r="H14" s="110"/>
      <c r="I14" s="110"/>
      <c r="J14" s="11">
        <f t="shared" si="0"/>
        <v>2900</v>
      </c>
      <c r="K14" s="58">
        <v>2900</v>
      </c>
      <c r="L14" s="56">
        <v>2820</v>
      </c>
      <c r="M14" s="35">
        <f t="shared" si="1"/>
        <v>2820</v>
      </c>
      <c r="N14" s="40" t="str">
        <f t="shared" si="3"/>
        <v>VYHOVUJE</v>
      </c>
      <c r="O14" s="111"/>
      <c r="Q14" s="46"/>
    </row>
    <row r="15" spans="1:17" ht="30" thickTop="1" thickBot="1" x14ac:dyDescent="0.35">
      <c r="A15" s="95">
        <v>9</v>
      </c>
      <c r="B15" s="96" t="s">
        <v>42</v>
      </c>
      <c r="C15" s="97">
        <v>1</v>
      </c>
      <c r="D15" s="98" t="s">
        <v>17</v>
      </c>
      <c r="E15" s="96" t="s">
        <v>27</v>
      </c>
      <c r="F15" s="59" t="s">
        <v>64</v>
      </c>
      <c r="G15" s="99" t="s">
        <v>32</v>
      </c>
      <c r="H15" s="99" t="s">
        <v>28</v>
      </c>
      <c r="I15" s="99" t="s">
        <v>29</v>
      </c>
      <c r="J15" s="38">
        <f t="shared" si="0"/>
        <v>2500</v>
      </c>
      <c r="K15" s="60">
        <v>2500</v>
      </c>
      <c r="L15" s="61">
        <v>2400</v>
      </c>
      <c r="M15" s="39">
        <f t="shared" si="1"/>
        <v>2400</v>
      </c>
      <c r="N15" s="62" t="str">
        <f t="shared" si="3"/>
        <v>VYHOVUJE</v>
      </c>
      <c r="O15" s="63" t="s">
        <v>2</v>
      </c>
      <c r="Q15" s="46"/>
    </row>
    <row r="16" spans="1:17" ht="42.75" customHeight="1" thickTop="1" x14ac:dyDescent="0.3">
      <c r="A16" s="77">
        <v>10</v>
      </c>
      <c r="B16" s="78" t="s">
        <v>43</v>
      </c>
      <c r="C16" s="79">
        <v>2</v>
      </c>
      <c r="D16" s="80" t="s">
        <v>17</v>
      </c>
      <c r="E16" s="78" t="s">
        <v>30</v>
      </c>
      <c r="F16" s="47" t="s">
        <v>65</v>
      </c>
      <c r="G16" s="108" t="s">
        <v>32</v>
      </c>
      <c r="H16" s="108" t="s">
        <v>28</v>
      </c>
      <c r="I16" s="108" t="s">
        <v>29</v>
      </c>
      <c r="J16" s="48">
        <f t="shared" si="0"/>
        <v>3600</v>
      </c>
      <c r="K16" s="49">
        <v>1800</v>
      </c>
      <c r="L16" s="50">
        <v>1660</v>
      </c>
      <c r="M16" s="36">
        <f t="shared" si="1"/>
        <v>3320</v>
      </c>
      <c r="N16" s="42" t="str">
        <f t="shared" si="3"/>
        <v>VYHOVUJE</v>
      </c>
      <c r="O16" s="106" t="s">
        <v>2</v>
      </c>
      <c r="Q16" s="46"/>
    </row>
    <row r="17" spans="1:17" ht="41.25" customHeight="1" x14ac:dyDescent="0.3">
      <c r="A17" s="81">
        <v>11</v>
      </c>
      <c r="B17" s="82" t="s">
        <v>44</v>
      </c>
      <c r="C17" s="83">
        <v>1</v>
      </c>
      <c r="D17" s="84" t="s">
        <v>41</v>
      </c>
      <c r="E17" s="82" t="s">
        <v>31</v>
      </c>
      <c r="F17" s="45" t="s">
        <v>67</v>
      </c>
      <c r="G17" s="109"/>
      <c r="H17" s="109"/>
      <c r="I17" s="109"/>
      <c r="J17" s="10">
        <f t="shared" si="0"/>
        <v>3000</v>
      </c>
      <c r="K17" s="41">
        <v>3000</v>
      </c>
      <c r="L17" s="52">
        <v>2300</v>
      </c>
      <c r="M17" s="32">
        <f t="shared" si="1"/>
        <v>2300</v>
      </c>
      <c r="N17" s="53" t="str">
        <f t="shared" si="3"/>
        <v>VYHOVUJE</v>
      </c>
      <c r="O17" s="107"/>
      <c r="Q17" s="46"/>
    </row>
    <row r="18" spans="1:17" ht="72" customHeight="1" thickBot="1" x14ac:dyDescent="0.35">
      <c r="A18" s="85">
        <v>12</v>
      </c>
      <c r="B18" s="86" t="s">
        <v>39</v>
      </c>
      <c r="C18" s="87">
        <v>1</v>
      </c>
      <c r="D18" s="88" t="s">
        <v>17</v>
      </c>
      <c r="E18" s="86" t="s">
        <v>40</v>
      </c>
      <c r="F18" s="54" t="s">
        <v>66</v>
      </c>
      <c r="G18" s="110"/>
      <c r="H18" s="110"/>
      <c r="I18" s="110"/>
      <c r="J18" s="11">
        <f t="shared" si="0"/>
        <v>300</v>
      </c>
      <c r="K18" s="55">
        <v>300</v>
      </c>
      <c r="L18" s="56">
        <v>150</v>
      </c>
      <c r="M18" s="35">
        <f t="shared" si="1"/>
        <v>150</v>
      </c>
      <c r="N18" s="40" t="str">
        <f t="shared" si="3"/>
        <v>VYHOVUJE</v>
      </c>
      <c r="O18" s="100" t="s">
        <v>12</v>
      </c>
      <c r="Q18" s="46"/>
    </row>
    <row r="19" spans="1:17" ht="60.75" customHeight="1" thickTop="1" thickBot="1" x14ac:dyDescent="0.35">
      <c r="A19" s="122" t="s">
        <v>15</v>
      </c>
      <c r="B19" s="122"/>
      <c r="C19" s="122"/>
      <c r="D19" s="122"/>
      <c r="E19" s="122"/>
      <c r="F19" s="122"/>
      <c r="G19" s="122"/>
      <c r="H19" s="101"/>
      <c r="I19" s="101"/>
      <c r="J19" s="3"/>
      <c r="K19" s="37" t="s">
        <v>4</v>
      </c>
      <c r="L19" s="112" t="s">
        <v>5</v>
      </c>
      <c r="M19" s="113"/>
      <c r="N19" s="114"/>
      <c r="O19" s="102"/>
    </row>
    <row r="20" spans="1:17" ht="33" customHeight="1" thickTop="1" thickBot="1" x14ac:dyDescent="0.35">
      <c r="A20" s="115" t="s">
        <v>3</v>
      </c>
      <c r="B20" s="115"/>
      <c r="C20" s="115"/>
      <c r="D20" s="115"/>
      <c r="E20" s="115"/>
      <c r="F20" s="103"/>
      <c r="G20" s="104"/>
      <c r="H20" s="26"/>
      <c r="I20" s="26"/>
      <c r="J20" s="4"/>
      <c r="K20" s="65">
        <f>SUM(J7:J18)</f>
        <v>35500</v>
      </c>
      <c r="L20" s="116">
        <f>SUM(M7:M18)</f>
        <v>30800</v>
      </c>
      <c r="M20" s="117"/>
      <c r="N20" s="118"/>
      <c r="O20" s="105"/>
    </row>
    <row r="21" spans="1:17" ht="39.75" customHeight="1" thickTop="1" x14ac:dyDescent="0.3">
      <c r="H21" s="27"/>
      <c r="I21" s="27"/>
      <c r="J21" s="6"/>
      <c r="K21" s="6"/>
      <c r="L21" s="5"/>
      <c r="M21" s="5"/>
      <c r="N21" s="5"/>
      <c r="O21" s="31"/>
      <c r="P21" s="5"/>
    </row>
    <row r="22" spans="1:17" ht="19.95" customHeight="1" x14ac:dyDescent="0.3">
      <c r="H22" s="27"/>
      <c r="I22" s="27"/>
      <c r="J22" s="6"/>
      <c r="K22" s="7"/>
      <c r="L22" s="7"/>
      <c r="M22" s="7"/>
      <c r="N22" s="5"/>
      <c r="O22" s="31"/>
      <c r="P22" s="5"/>
    </row>
    <row r="23" spans="1:17" ht="71.25" customHeight="1" x14ac:dyDescent="0.3">
      <c r="H23" s="27"/>
      <c r="I23" s="27"/>
      <c r="J23" s="6"/>
      <c r="K23" s="7"/>
      <c r="L23" s="7"/>
      <c r="M23" s="7"/>
      <c r="N23" s="5"/>
      <c r="O23" s="31"/>
      <c r="P23" s="5"/>
    </row>
    <row r="24" spans="1:17" ht="36" customHeight="1" x14ac:dyDescent="0.3">
      <c r="H24" s="28"/>
      <c r="I24" s="28"/>
      <c r="J24" s="8"/>
      <c r="K24" s="6"/>
      <c r="L24" s="5"/>
      <c r="M24" s="5"/>
      <c r="N24" s="5"/>
      <c r="O24" s="31"/>
      <c r="P24" s="5"/>
    </row>
    <row r="25" spans="1:17" ht="14.25" customHeight="1" x14ac:dyDescent="0.3">
      <c r="A25" s="5"/>
      <c r="B25" s="24"/>
      <c r="C25" s="9"/>
      <c r="D25" s="25"/>
      <c r="E25" s="24"/>
      <c r="F25" s="24"/>
      <c r="G25" s="24"/>
      <c r="H25" s="29"/>
      <c r="I25" s="29"/>
      <c r="J25" s="6"/>
      <c r="K25" s="6"/>
      <c r="L25" s="5"/>
      <c r="M25" s="5"/>
      <c r="N25" s="5"/>
      <c r="O25" s="31"/>
      <c r="P25" s="5"/>
    </row>
    <row r="26" spans="1:17" ht="14.25" customHeight="1" x14ac:dyDescent="0.3">
      <c r="A26" s="5"/>
      <c r="B26" s="24"/>
      <c r="C26" s="9"/>
      <c r="D26" s="25"/>
      <c r="E26" s="24"/>
      <c r="F26" s="24"/>
      <c r="G26" s="24"/>
      <c r="H26" s="29"/>
      <c r="I26" s="29"/>
      <c r="J26" s="6"/>
      <c r="K26" s="6"/>
      <c r="L26" s="5"/>
      <c r="M26" s="5"/>
      <c r="N26" s="5"/>
      <c r="O26" s="31"/>
      <c r="P26" s="5"/>
    </row>
    <row r="27" spans="1:17" ht="14.25" customHeight="1" x14ac:dyDescent="0.3">
      <c r="A27" s="5"/>
      <c r="B27" s="24"/>
      <c r="C27" s="9"/>
      <c r="D27" s="25"/>
      <c r="E27" s="24"/>
      <c r="F27" s="24"/>
      <c r="G27" s="24"/>
      <c r="H27" s="29"/>
      <c r="I27" s="29"/>
      <c r="J27" s="6"/>
      <c r="K27" s="6"/>
      <c r="L27" s="5"/>
      <c r="M27" s="5"/>
      <c r="N27" s="5"/>
      <c r="O27" s="31"/>
      <c r="P27" s="5"/>
    </row>
    <row r="28" spans="1:17" ht="14.25" customHeight="1" x14ac:dyDescent="0.3">
      <c r="A28" s="5"/>
      <c r="B28" s="24"/>
      <c r="C28" s="9"/>
      <c r="D28" s="25"/>
      <c r="E28" s="24"/>
      <c r="F28" s="24"/>
      <c r="G28" s="24"/>
      <c r="H28" s="29"/>
      <c r="I28" s="29"/>
      <c r="J28" s="6"/>
      <c r="K28" s="6"/>
      <c r="L28" s="5"/>
      <c r="M28" s="5"/>
      <c r="N28" s="5"/>
      <c r="O28" s="31"/>
      <c r="P28" s="5"/>
    </row>
    <row r="29" spans="1:17" x14ac:dyDescent="0.3">
      <c r="B29" s="12"/>
      <c r="C29"/>
      <c r="D29" s="12"/>
      <c r="E29" s="12"/>
      <c r="F29" s="12"/>
      <c r="G29" s="12"/>
      <c r="I29" s="12"/>
      <c r="J29"/>
    </row>
    <row r="30" spans="1:17" x14ac:dyDescent="0.3">
      <c r="B30" s="12"/>
      <c r="C30"/>
      <c r="D30" s="12"/>
      <c r="E30" s="12"/>
      <c r="F30" s="12"/>
      <c r="G30" s="12"/>
      <c r="I30" s="12"/>
      <c r="J30"/>
    </row>
    <row r="31" spans="1:17" x14ac:dyDescent="0.3">
      <c r="B31" s="12"/>
      <c r="C31"/>
      <c r="D31" s="12"/>
      <c r="E31" s="12"/>
      <c r="F31" s="12"/>
      <c r="G31" s="12"/>
      <c r="I31" s="12"/>
      <c r="J31"/>
    </row>
  </sheetData>
  <sheetProtection password="F79C" sheet="1" objects="1" scenarios="1" selectLockedCells="1"/>
  <mergeCells count="18">
    <mergeCell ref="A1:B1"/>
    <mergeCell ref="L1:N1"/>
    <mergeCell ref="A19:G19"/>
    <mergeCell ref="G7:G10"/>
    <mergeCell ref="H7:H10"/>
    <mergeCell ref="I7:I10"/>
    <mergeCell ref="O7:O10"/>
    <mergeCell ref="O11:O14"/>
    <mergeCell ref="L19:N19"/>
    <mergeCell ref="A20:E20"/>
    <mergeCell ref="L20:N20"/>
    <mergeCell ref="O16:O17"/>
    <mergeCell ref="G11:G14"/>
    <mergeCell ref="H11:H14"/>
    <mergeCell ref="I11:I14"/>
    <mergeCell ref="I16:I18"/>
    <mergeCell ref="H16:H18"/>
    <mergeCell ref="G16:G18"/>
  </mergeCells>
  <conditionalFormatting sqref="A7:A18">
    <cfRule type="containsBlanks" dxfId="20" priority="73">
      <formula>LEN(TRIM(A7))=0</formula>
    </cfRule>
  </conditionalFormatting>
  <conditionalFormatting sqref="A7:A18">
    <cfRule type="cellIs" dxfId="19" priority="68" operator="greaterThanOrEqual">
      <formula>1</formula>
    </cfRule>
  </conditionalFormatting>
  <conditionalFormatting sqref="N7:N18">
    <cfRule type="cellIs" dxfId="18" priority="64" operator="equal">
      <formula>"NEVYHOVUJE"</formula>
    </cfRule>
    <cfRule type="cellIs" dxfId="17" priority="65" operator="equal">
      <formula>"VYHOVUJE"</formula>
    </cfRule>
  </conditionalFormatting>
  <conditionalFormatting sqref="L7:L18">
    <cfRule type="notContainsBlanks" dxfId="16" priority="38">
      <formula>LEN(TRIM(L7))&gt;0</formula>
    </cfRule>
    <cfRule type="containsBlanks" dxfId="15" priority="39">
      <formula>LEN(TRIM(L7))=0</formula>
    </cfRule>
  </conditionalFormatting>
  <conditionalFormatting sqref="L7:L18">
    <cfRule type="notContainsBlanks" dxfId="14" priority="37">
      <formula>LEN(TRIM(L7))&gt;0</formula>
    </cfRule>
  </conditionalFormatting>
  <conditionalFormatting sqref="C7:C10">
    <cfRule type="containsBlanks" dxfId="13" priority="24">
      <formula>LEN(TRIM(C7))=0</formula>
    </cfRule>
  </conditionalFormatting>
  <conditionalFormatting sqref="C11:C14">
    <cfRule type="containsBlanks" dxfId="12" priority="23">
      <formula>LEN(TRIM(C11))=0</formula>
    </cfRule>
  </conditionalFormatting>
  <conditionalFormatting sqref="C15">
    <cfRule type="containsBlanks" dxfId="11" priority="18">
      <formula>LEN(TRIM(C15))=0</formula>
    </cfRule>
  </conditionalFormatting>
  <conditionalFormatting sqref="C16:C18">
    <cfRule type="containsBlanks" dxfId="10" priority="17">
      <formula>LEN(TRIM(C16))=0</formula>
    </cfRule>
  </conditionalFormatting>
  <conditionalFormatting sqref="F7">
    <cfRule type="notContainsBlanks" dxfId="9" priority="8">
      <formula>LEN(TRIM(F7))&gt;0</formula>
    </cfRule>
    <cfRule type="containsBlanks" dxfId="8" priority="9">
      <formula>LEN(TRIM(F7))=0</formula>
    </cfRule>
  </conditionalFormatting>
  <conditionalFormatting sqref="F7">
    <cfRule type="notContainsBlanks" dxfId="7" priority="7">
      <formula>LEN(TRIM(F7))&gt;0</formula>
    </cfRule>
  </conditionalFormatting>
  <conditionalFormatting sqref="F7">
    <cfRule type="notContainsBlanks" dxfId="6" priority="6">
      <formula>LEN(TRIM(F7))&gt;0</formula>
    </cfRule>
    <cfRule type="containsBlanks" dxfId="5" priority="10">
      <formula>LEN(TRIM(F7))=0</formula>
    </cfRule>
  </conditionalFormatting>
  <conditionalFormatting sqref="F8:F18">
    <cfRule type="notContainsBlanks" dxfId="4" priority="3">
      <formula>LEN(TRIM(F8))&gt;0</formula>
    </cfRule>
    <cfRule type="containsBlanks" dxfId="3" priority="4">
      <formula>LEN(TRIM(F8))=0</formula>
    </cfRule>
  </conditionalFormatting>
  <conditionalFormatting sqref="F8:F18">
    <cfRule type="notContainsBlanks" dxfId="2" priority="2">
      <formula>LEN(TRIM(F8))&gt;0</formula>
    </cfRule>
  </conditionalFormatting>
  <conditionalFormatting sqref="F8:F18">
    <cfRule type="notContainsBlanks" dxfId="1" priority="1">
      <formula>LEN(TRIM(F8))&gt;0</formula>
    </cfRule>
    <cfRule type="containsBlanks" dxfId="0" priority="5">
      <formula>LEN(TRIM(F8))=0</formula>
    </cfRule>
  </conditionalFormatting>
  <pageMargins left="0.70866141732283472" right="0.70866141732283472" top="0.78740157480314965" bottom="0.78740157480314965" header="0.31496062992125984" footer="0.31496062992125984"/>
  <pageSetup paperSize="9" scale="35" fitToHeight="0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YJsuFo29rKdLcmTBxpzWu8aKGfk=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3eUnUSqmVE2zWjSJrO8bz1FvFgA=</DigestValue>
    </Reference>
  </SignedInfo>
  <SignatureValue>sT0MZsqHo/pqKIChVlYIv9Ggd9AP7TSLH18hqoN6bEo3GNgXWx7WHxTE0P+sUnCoj/tWxbedL/8Y
V5K/kMsQs4mGyfR2FzOJVQWgP6/Ujc/u0DDc1P/L0TGmafb+HzZsQmi9kixPv4wSDuO5OPGqsCYe
slGMxuJ7dBI7Dki7bt/UKL6NqTtytiSDa4yRYEhszcDBj9FRJHUAWFnI4ZdO+2UtN05rGuzInrwZ
N6QAQoFK1srjtZlOWRgsx//vjdk6AIc1wCqMfPYlh53WVwazPX5BncJqM3NIqk8xkXMHT7RapW6E
bF2dbTGjcL9qqLyAtVDz+RjN14ZEDgnZrtW2lA==</SignatureValue>
  <KeyInfo>
    <X509Data>
      <X509Certificate>MIIH+jCCBuKgAwIBAgIDIlI9MA0GCSqGSIb3DQEBCwUAMF8xCzAJBgNVBAYTAkNaMSwwKgYDVQQK
DCPEjGVza8OhIHBvxaF0YSwgcy5wLiBbScSMIDQ3MTE0OTgzXTEiMCAGA1UEAxMZUG9zdFNpZ251
bSBRdWFsaWZpZWQgQ0EgMjAeFw0xNzAyMjcwODAzMjRaFw0xODAzMTkwODAzMjRaMIH5MQswCQYD
VQQGEwJDWjEXMBUGA1UEYRMOTlRSQ1otNDk3Nzc1MTMxOTA3BgNVBAoMMFrDoXBhZG/EjWVza8Oh
IHVuaXZlcnppdGEgdiBQbHpuaSBbScSMIDQ5Nzc3NTEzXTESMBAGA1UECwwJcmVrdG9yw6F0MQ4w
DAYDVQQLEwUxMTI3MjEpMCcGA1UEAwwgRG9jLiBEci4gUk5Eci4gTWlyb3NsYXYgSG9sZcSNZWsx
ETAPBgNVBAQMCEhvbGXEjWVrMREwDwYDVQQqEwhNaXJvc2xhdjEQMA4GA1UEBRMHUDQ5MjQ2NjEP
MA0GA1UEDBMGcmVrdG9yMIIBIjANBgkqhkiG9w0BAQEFAAOCAQ8AMIIBCgKCAQEAxYKxHH28ev+l
2Yb4UPNP/N6fVY782YUoc9n045rK4f30vhhtLsmIJF1T0rzy4Ma+N1a/7qgVgb9gtlPioFMd4JUO
77C+Q1dJow65OWtR0tKjNtNZyAUmEZzBWyFFuHjarqrWmzPs6lUo6snhGYuEWguUUaWeMp1o6DBw
FACum3L2V9VPijXMRxKnv330E5Oko/eXBVSmBTQwt6d9hSpJ9c/CV5AdgKPbabsBgJuJYh78kCW/
JlxJh98SnydlCBxdrdz9o/usz39wKAz7ZygPDYmLdqgSw9AzY1irKigm+gQ9ucizootGcAONdXtZ
ESKycWWbCgfYEXMVf+1g4SD2nQIDAQABo4IEIjCCBB4wQwYDVR0RBDwwOoESaG9sZWNla0ByZWsu
emN1LmN6oBkGCSsGAQQB3BkCAaAMEwoxMTA4ODI1MjY3oAkGA1UEDaACEwAwCQYDVR0TBAIwADCC
ASsGA1UdIASCASIwggEeMIIBDwYIZ4EGAQQBEWQwggEBMIHYBggrBgEFBQcCAjCByxqByFRlbnRv
IGt2YWxpZmlrb3ZhbnkgY2VydGlmaWthdCBwcm8gZWxla3Ryb25pY2t5IHBvZHBpcyBieWwgdnlk
YW4gdiBzb3VsYWR1IHMgbmFyaXplbmltIEVVIGMuIDkxMC8yMDE0LlRoaXMgaXMgYSBxdWFsaWZp
ZWQgY2VydGlmaWNhdGUgZm9yIGVsZWN0cm9uaWMgc2lnbmF0dXJlIGFjY29yZGluZyB0byBSZWd1
bGF0aW9uIChFVSkgTm8gOTEwLzIwMTQuMCQGCCsGAQUFBwIBFhhodHRwOi8vd3d3LnBvc3RzaWdu
dW0uY3owCQYHBACL7EABADCBmwYIKwYBBQUHAQMEgY4wgYswCAYGBACORgEBMGoGBgQAjkYBBTBg
MC4WKGh0dHBzOi8vd3d3LnBvc3RzaWdudW0uY3ovcGRzL3Bkc19lbi5wZGYTAmVuMC4WKGh0dHBz
Oi8vd3d3LnBvc3RzaWdudW0uY3ovcGRzL3Bkc19jcy5wZGYTAmNzMBMGBgQAjkYBBjAJBgcEAI5G
AQYBMIH6BggrBgEFBQcBAQSB7TCB6jA7BggrBgEFBQcwAoYvaHR0cDovL3d3dy5wb3N0c2lnbnVt
LmN6L2NydC9wc3F1YWxpZmllZGNhMi5jcnQwPAYIKwYBBQUHMAKGMGh0dHA6Ly93d3cyLnBvc3Rz
aWdudW0uY3ovY3J0L3BzcXVhbGlmaWVkY2EyLmNydDA7BggrBgEFBQcwAoYvaHR0cDovL3Bvc3Rz
aWdudW0udHRjLmN6L2NydC9wc3F1YWxpZmllZGNhMi5jcnQwMAYIKwYBBQUHMAGGJGh0dHA6Ly9v
Y3NwLnBvc3RzaWdudW0uY3ovT0NTUC9RQ0EyLzAOBgNVHQ8BAf8EBAMCBeAwHwYDVR0jBBgwFoAU
iehM34smOT7XJC4SDnrn5ifl1pcwgbEGA1UdHwSBqTCBpjA1oDOgMYYvaHR0cDovL3d3dy5wb3N0
c2lnbnVtLmN6L2NybC9wc3F1YWxpZmllZGNhMi5jcmwwNqA0oDKGMGh0dHA6Ly93d3cyLnBvc3Rz
aWdudW0uY3ovY3JsL3BzcXVhbGlmaWVkY2EyLmNybDA1oDOgMYYvaHR0cDovL3Bvc3RzaWdudW0u
dHRjLmN6L2NybC9wc3F1YWxpZmllZGNhMi5jcmwwHQYDVR0OBBYEFJBy5TNBC29gbTeijh8S/wtt
8oUdMA0GCSqGSIb3DQEBCwUAA4IBAQCXHMOXGzPfJxpcsdiyFno06GBUSQNfrXTlKoF4MCzHZeaf
aECdUZUpyHSk80Id92rdqrbyVvpAO/VrQP0ZTRqaIg2en40enR+YsAARsSj/I0weM4M440kzjo3Q
1OfwaPX/Rv/8sGKSL3QhGQfxVvozjvwieC0VIdKjlRTuw0bbgM3RzwJet21mhIwuXSsw3cKZC5hV
NQEmSSa+tleCtHA8lB0qwtyq2khAqtnI0R2hNZJCXIwN63dkio1PL5NzFutY/sZtHxTxah8HtYrZ
4fehrXuMYcZFSrTkaC9E4JIAWn09XQYWD4+QiOMjvnG2JqlKkJykxYCoE1dOvI1xPMtI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q8ns7AFeNfeBm+kSayMjJSUICho=</DigestValue>
      </Reference>
      <Reference URI="/xl/worksheets/sheet1.xml?ContentType=application/vnd.openxmlformats-officedocument.spreadsheetml.worksheet+xml">
        <DigestMethod Algorithm="http://www.w3.org/2000/09/xmldsig#sha1"/>
        <DigestValue>lN/oinnUaKH9ejFl80EsgLBNHQA=</DigestValue>
      </Reference>
      <Reference URI="/xl/styles.xml?ContentType=application/vnd.openxmlformats-officedocument.spreadsheetml.styles+xml">
        <DigestMethod Algorithm="http://www.w3.org/2000/09/xmldsig#sha1"/>
        <DigestValue>O4OQGzdn0ZCF1VoS/YvIPSIMcoo=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w/iNi/HfWVNjNlOS5xtKmgfAAJ8=</DigestValue>
      </Reference>
      <Reference URI="/xl/theme/theme1.xml?ContentType=application/vnd.openxmlformats-officedocument.theme+xml">
        <DigestMethod Algorithm="http://www.w3.org/2000/09/xmldsig#sha1"/>
        <DigestValue>ws0gcdu2aM8dJ36PXh4TC2naUx4=</DigestValue>
      </Reference>
      <Reference URI="/xl/workbook.xml?ContentType=application/vnd.openxmlformats-officedocument.spreadsheetml.sheet.main+xml">
        <DigestMethod Algorithm="http://www.w3.org/2000/09/xmldsig#sha1"/>
        <DigestValue>5X+cN1jYPFGrnXN1gYOh9Y7KXN0=</DigestValue>
      </Reference>
      <Reference URI="/xl/sharedStrings.xml?ContentType=application/vnd.openxmlformats-officedocument.spreadsheetml.sharedStrings+xml">
        <DigestMethod Algorithm="http://www.w3.org/2000/09/xmldsig#sha1"/>
        <DigestValue>pb5e+7QBGJ/KTyE196YiChQfAgc=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2017-04-27T13:09:27Z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2017-04-27T13:09:27Z</xd:SigningTime>
          <xd:SigningCertificate>
            <xd:Cert>
              <xd:CertDigest>
                <DigestMethod Algorithm="http://www.w3.org/2000/09/xmldsig#sha1"/>
                <DigestValue>zYkxyl2iPlz7QOwx5uxjWHiZlxY=</DigestValue>
              </xd:CertDigest>
              <xd:IssuerSerial>
                <X509IssuerName>CN=PostSignum Qualified CA 2, O="Česká pošta, s.p. [IČ 47114983]", C=CZ</X509IssuerName>
                <X509SerialNumber>2249277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Tonery</vt:lpstr>
      <vt:lpstr>Tonery!Print_Area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suhs</cp:lastModifiedBy>
  <cp:lastPrinted>2017-04-13T08:20:32Z</cp:lastPrinted>
  <dcterms:created xsi:type="dcterms:W3CDTF">2014-03-05T12:43:32Z</dcterms:created>
  <dcterms:modified xsi:type="dcterms:W3CDTF">2017-04-24T08:07:08Z</dcterms:modified>
</cp:coreProperties>
</file>