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'Tonery'!$B$1:$Q$30</definedName>
  </definedNames>
  <calcPr calcId="152511"/>
</workbook>
</file>

<file path=xl/sharedStrings.xml><?xml version="1.0" encoding="utf-8"?>
<sst xmlns="http://schemas.openxmlformats.org/spreadsheetml/2006/main" count="124" uniqueCount="96">
  <si>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</si>
  <si>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</si>
  <si>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</si>
  <si>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</si>
  <si>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</si>
  <si>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</si>
  <si>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</si>
  <si>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</si>
  <si>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</si>
  <si>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</si>
  <si>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ks</t>
  </si>
  <si>
    <t>Jana Ovsjanniková, 377635773, 377635775</t>
  </si>
  <si>
    <t>Univerzitní 20, Plzen, UI112</t>
  </si>
  <si>
    <t>Jan Krotký, 777893075</t>
  </si>
  <si>
    <t>Klatovská 51, Plzeň, KL 241</t>
  </si>
  <si>
    <t>SKM Kollárova 19,Plzeň</t>
  </si>
  <si>
    <t>VŠ kolej Bolevecká 30-32, Plzeň</t>
  </si>
  <si>
    <t>Odpadní nádobka k KC2 DC 2435</t>
  </si>
  <si>
    <t>Sedláčková 15, SP 307,Plzeň</t>
  </si>
  <si>
    <t>7.</t>
  </si>
  <si>
    <t>Toner do tiskárny Canon ImageRUNNER 2520 - černý</t>
  </si>
  <si>
    <t>ANO</t>
  </si>
  <si>
    <t>Studium na FPE jako prostor pro utváření profesní identity budoucího učitele (SGS-2016-063)</t>
  </si>
  <si>
    <t>Chodské náměstí 1, Plzeň, 301 00, CH210</t>
  </si>
  <si>
    <t>Priloha_c._1_Kupni_smlouvy_technicka_specifikace_T-039-2016</t>
  </si>
  <si>
    <t>samostatná faktura</t>
  </si>
  <si>
    <t>Blanka Beránková, č. tel. 377631254</t>
  </si>
  <si>
    <t>Univerzitní 8, Rektorát, 2. patro, č.dv. 204, 306 14 Plzeň</t>
  </si>
  <si>
    <t>[DOPLNÍ DODAVATEL]</t>
  </si>
  <si>
    <t>Obchodní název + typ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</si>
  <si>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</si>
  <si>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</si>
  <si>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 xml:space="preserve">Toner do tiskárny Konica minolta 4695 MF - černý  </t>
  </si>
  <si>
    <t xml:space="preserve"> Velkokapacitní sada barevných tonerů do tiskárny Konica minolta 4695 MF </t>
  </si>
  <si>
    <t>Zobrazovací jednotka K do tiskárny Konica minolta 4695 MF -černý</t>
  </si>
  <si>
    <t>Sada zobrazovacích jednotek Y, M, C do tiskárny Konica minolta 4695 MF - barvy</t>
  </si>
  <si>
    <t>Toner do tiskárny Brother MFC - 8860 DN - černý</t>
  </si>
  <si>
    <t>Toner do tiskárny OKI MB491, černý</t>
  </si>
  <si>
    <t>Toner do faxu Canon L 120</t>
  </si>
  <si>
    <t>Toner pro Ricoh Aficio 1515 PS</t>
  </si>
  <si>
    <t>Toner  do kopírovacího stroje KC2 DC 2435 - černý</t>
  </si>
  <si>
    <t>Originální, nebo kompatibilní toner splňující podmínky certifikátu STMC. Minimální výtěžnost při 5% pokrytí stran A4 - 14600 stran (na 1 ks ).</t>
  </si>
  <si>
    <t>Tonery do tiskárny TATriuph-Adler 2500ci, černá barva</t>
  </si>
  <si>
    <t>Tonery do tiskárny TATriuph-Adler 2500ci, červená barva</t>
  </si>
  <si>
    <t>Tonery do tiskárny TATriuph-Adler 2500ci, modrá barva</t>
  </si>
  <si>
    <t>Tonery do tiskárny TaTriuph-Adler 2500ci, žlutá barva</t>
  </si>
  <si>
    <t xml:space="preserve">Měrná jednotka [MJ] </t>
  </si>
  <si>
    <t>Název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</si>
  <si>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</si>
  <si>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</si>
  <si>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</si>
  <si>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</si>
  <si>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</si>
  <si>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>Maximální cena za jednotlivé položky 
 v Kč BEZ DPH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</si>
  <si>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</si>
  <si>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Rektorát ZČU, UR 313</t>
  </si>
  <si>
    <t>Toner do tiskárny HP LaserJet P2015dn - černý</t>
  </si>
  <si>
    <t xml:space="preserve">Toner do multifunkční kopírky OKI MB451 - černý   </t>
  </si>
  <si>
    <t xml:space="preserve">Originální nebo kompatibilní toner splňující podmínky certifikátu STMC. Minimální výtěžnost při 5% pokrytí stran A4 2500 stran.  </t>
  </si>
  <si>
    <t>Klatovská 51, Plzeň, K</t>
  </si>
  <si>
    <t>PhDr.Pěchoučková
37763 6274</t>
  </si>
  <si>
    <t>SKM Němcová 
37763 4851</t>
  </si>
  <si>
    <t>Mgr.Bartoňová, bartonov@skm.zcu.cz, 
37763 4879</t>
  </si>
  <si>
    <t>KSA- pí Vlasáková,
tel: 37763 5303</t>
  </si>
  <si>
    <t>Ing.P.Mizerová,
 tel: 37763 6371</t>
  </si>
  <si>
    <t>Mgr. Rázková
37763 1090</t>
  </si>
  <si>
    <t>Originální sada zobrazovacích jednotek Y,M,C. Výtěžnost 3 x 30000 stran</t>
  </si>
  <si>
    <t>Originální sada tonerů Y,M,C. Výtěžnost 3 x 8000 stran</t>
  </si>
  <si>
    <t>Originální toner, výtěžnost  8000 stran.</t>
  </si>
  <si>
    <t>Originální zobrazovací jednotka K, výtěžnost 30000 stran.</t>
  </si>
  <si>
    <t xml:space="preserve">Originální toner, výtěžnost min. 3 000 str. </t>
  </si>
  <si>
    <t xml:space="preserve">Originální toner, výtěžnost min.7 000 str. </t>
  </si>
  <si>
    <t>Originální, nebo kompatibilní toner splňující podmínky certifikátu STMC. Minimální výtěžnost při 5% pokrytí 2000str.</t>
  </si>
  <si>
    <t>Originální, nebo kompatibilní toner splňující podmínky certifikátu STMC. Minimální kapacita 1x230g.</t>
  </si>
  <si>
    <t>Originální toner, výtěžnost 35 000 stran.</t>
  </si>
  <si>
    <t xml:space="preserve"> Originální toner, min. výtěžnost 18000 stran.</t>
  </si>
  <si>
    <t xml:space="preserve"> Originální toner, min. výtěžnost  12000 stran.</t>
  </si>
  <si>
    <t>Originální nebo kompatibilní toner splňující podmínky certifikátu STMC. Minimální výtěžnost při 5% pokrytí stran A4 7000 stran.</t>
  </si>
  <si>
    <t xml:space="preserve">Tonery - 039 - 2016 </t>
  </si>
  <si>
    <t>Konica Minolta Toner cerný pro MC4650/MC4690/4695 (8000 stran)</t>
  </si>
  <si>
    <t>Konica Minolta Sada optických válcu C,M,Y pro MC4690/4695/MC55xx/MC5670 (30000 stran)</t>
  </si>
  <si>
    <t>Konica Minolta Sada Toneru - vysokokapacitní (c,m,y-8000 str) pro MC 4650/4690MF/4695MF</t>
  </si>
  <si>
    <t>Konica Minolta optický válec cerný pro MC4690/4695/MC55xx/MC5670 (30000 stran)</t>
  </si>
  <si>
    <t>OKI toner 44574702 do B431/MB461/471/471w/491 (3000stran)</t>
  </si>
  <si>
    <t>BROTHER TN-3170 black</t>
  </si>
  <si>
    <t>SAFEPRINT kompatibilní toner Canon FX-10 | 0263B002 | Black | 2000str</t>
  </si>
  <si>
    <t>Kompatibilní toner Ricoh NRG MP201 black 1270D,DT415)</t>
  </si>
  <si>
    <t>Originální toner do kopírovacího stroje DC 2435 - černý, výtěžnost 35 000 stran</t>
  </si>
  <si>
    <t>Odpadní nádobka k DC 2435</t>
  </si>
  <si>
    <t>PRINTLINE kompatibilní toner s Canon C-EXV33, black</t>
  </si>
  <si>
    <t>Originální toner do tiskárny TATriuph-Adler 2500ci, černá barva, výtěžnost 18000 stran</t>
  </si>
  <si>
    <t>Originální toner do tiskárny TATriuph-Adler 2500ci, červená barva, výtěžnost  12000 stran</t>
  </si>
  <si>
    <t>Originální toner do tiskárny TATriuph-Adler 2500ci, modrá barva, výtěžnost  12000 stran</t>
  </si>
  <si>
    <t>Originální toner do tiskárny TATriuph-Adler 2500ci, žlutá barva, výtěžnost  12000 stran</t>
  </si>
  <si>
    <t>PRINTLINE kompatibilní toner s HP Q7553X, No.53X, black</t>
  </si>
  <si>
    <t>PRINTLINE kompatibilní toner s OKI 44992402,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</si>
</sst>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right" vertical="center" indent="1"/>
      <protection/>
    </xf>
    <xf numFmtId="164" fontId="4" fillId="2" borderId="3" xfId="0" applyNumberFormat="1" applyFont="1" applyFill="1" applyBorder="1" applyAlignment="1" applyProtection="1">
      <alignment horizontal="right" vertical="center" indent="1"/>
      <protection/>
    </xf>
    <xf numFmtId="164" fontId="4" fillId="2" borderId="1" xfId="0" applyNumberFormat="1" applyFon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6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2" fontId="0" fillId="3" borderId="8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2" fontId="0" fillId="3" borderId="9" xfId="0" applyNumberForma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 shrinkToFi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Protection="1">
      <protection/>
    </xf>
    <xf numFmtId="2" fontId="0" fillId="3" borderId="11" xfId="0" applyNumberForma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left" vertical="center" wrapText="1" shrinkToFit="1"/>
      <protection/>
    </xf>
    <xf numFmtId="2" fontId="0" fillId="3" borderId="5" xfId="0" applyNumberForma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1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1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1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/>
    </xf>
    <xf numFmtId="3" fontId="0" fillId="0" borderId="0" xfId="0" applyNumberFormat="1" applyFont="1" applyFill="1" applyBorder="1" applyAlignment="1" applyProtection="1">
      <alignment horizontal="right" vertical="center" wrapText="1" indent="2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2" borderId="1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0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27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31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27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27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27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745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5592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34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1695450</xdr:colOff>
      <xdr:row>30</xdr:row>
      <xdr:rowOff>152400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31507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611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29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85725</xdr:colOff>
      <xdr:row>26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6535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27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21300" y="1763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26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6954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1770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31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14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</xdr:row>
      <xdr:rowOff>0</xdr:rowOff>
    </xdr:from>
    <xdr:ext cx="190500" cy="200025"/>
    <xdr:pic>
      <xdr:nvPicPr>
        <xdr:cNvPr id="31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4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31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14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17</xdr:row>
      <xdr:rowOff>0</xdr:rowOff>
    </xdr:from>
    <xdr:ext cx="190500" cy="200025"/>
    <xdr:pic>
      <xdr:nvPicPr>
        <xdr:cNvPr id="31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4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SheetLayoutView="55" workbookViewId="0" topLeftCell="G19">
      <selection activeCell="O22" sqref="O22"/>
    </sheetView>
  </sheetViews>
  <sheetFormatPr defaultColWidth="8.8515625" defaultRowHeight="15"/>
  <cols>
    <col min="1" max="1" width="1.421875" style="68" customWidth="1"/>
    <col min="2" max="2" width="5.7109375" style="68" customWidth="1"/>
    <col min="3" max="3" width="43.421875" style="25" customWidth="1"/>
    <col min="4" max="4" width="9.7109375" style="102" customWidth="1"/>
    <col min="5" max="5" width="9.00390625" style="29" customWidth="1"/>
    <col min="6" max="7" width="40.7109375" style="25" customWidth="1"/>
    <col min="8" max="8" width="20.8515625" style="25" customWidth="1"/>
    <col min="9" max="9" width="19.00390625" style="25" customWidth="1"/>
    <col min="10" max="10" width="28.00390625" style="26" customWidth="1"/>
    <col min="11" max="11" width="18.57421875" style="26" customWidth="1"/>
    <col min="12" max="12" width="19.421875" style="25" customWidth="1"/>
    <col min="13" max="13" width="22.140625" style="116" hidden="1" customWidth="1"/>
    <col min="14" max="14" width="20.8515625" style="68" customWidth="1"/>
    <col min="15" max="15" width="16.8515625" style="68" customWidth="1"/>
    <col min="16" max="16" width="21.00390625" style="68" customWidth="1"/>
    <col min="17" max="17" width="19.421875" style="68" customWidth="1"/>
    <col min="18" max="19" width="8.8515625" style="68" customWidth="1"/>
    <col min="20" max="20" width="18.421875" style="68" customWidth="1"/>
    <col min="21" max="16384" width="8.8515625" style="68" customWidth="1"/>
  </cols>
  <sheetData>
    <row r="1" spans="2:13" s="26" customFormat="1" ht="24.6" customHeight="1">
      <c r="B1" s="122" t="s">
        <v>78</v>
      </c>
      <c r="C1" s="123"/>
      <c r="D1" s="29"/>
      <c r="E1" s="29"/>
      <c r="F1" s="55"/>
      <c r="G1" s="55"/>
      <c r="H1" s="55"/>
      <c r="I1" s="55"/>
      <c r="J1" s="56"/>
      <c r="K1" s="57"/>
      <c r="L1" s="25"/>
      <c r="M1" s="25"/>
    </row>
    <row r="2" spans="3:17" s="26" customFormat="1" ht="18.75" customHeight="1">
      <c r="C2" s="25"/>
      <c r="D2" s="4"/>
      <c r="E2" s="5"/>
      <c r="F2" s="55"/>
      <c r="G2" s="55"/>
      <c r="H2" s="55"/>
      <c r="I2" s="55"/>
      <c r="J2" s="55"/>
      <c r="K2" s="55"/>
      <c r="L2" s="25"/>
      <c r="M2" s="25"/>
      <c r="O2" s="121" t="s">
        <v>24</v>
      </c>
      <c r="P2" s="121"/>
      <c r="Q2" s="121"/>
    </row>
    <row r="3" spans="2:16" s="26" customFormat="1" ht="26.25" customHeight="1">
      <c r="B3" s="58"/>
      <c r="C3" s="59" t="s">
        <v>9</v>
      </c>
      <c r="D3" s="60"/>
      <c r="E3" s="60"/>
      <c r="F3" s="55"/>
      <c r="G3" s="55"/>
      <c r="H3" s="55"/>
      <c r="I3" s="55"/>
      <c r="J3" s="55"/>
      <c r="K3" s="55"/>
      <c r="L3" s="61"/>
      <c r="M3" s="55"/>
      <c r="N3" s="55"/>
      <c r="O3" s="61"/>
      <c r="P3" s="61"/>
    </row>
    <row r="4" spans="2:16" s="26" customFormat="1" ht="21" customHeight="1" thickBot="1">
      <c r="B4" s="62"/>
      <c r="C4" s="63" t="s">
        <v>31</v>
      </c>
      <c r="D4" s="60"/>
      <c r="E4" s="60"/>
      <c r="F4" s="60"/>
      <c r="G4" s="60"/>
      <c r="H4" s="61"/>
      <c r="I4" s="61"/>
      <c r="J4" s="61"/>
      <c r="K4" s="61"/>
      <c r="L4" s="61"/>
      <c r="M4" s="25"/>
      <c r="N4" s="25"/>
      <c r="O4" s="61"/>
      <c r="P4" s="61"/>
    </row>
    <row r="5" spans="2:15" s="26" customFormat="1" ht="42.75" customHeight="1" thickBot="1">
      <c r="B5" s="27"/>
      <c r="C5" s="28"/>
      <c r="D5" s="29"/>
      <c r="E5" s="29"/>
      <c r="F5" s="25"/>
      <c r="G5" s="35" t="s">
        <v>28</v>
      </c>
      <c r="H5" s="25"/>
      <c r="I5" s="25"/>
      <c r="J5" s="64"/>
      <c r="L5" s="25"/>
      <c r="M5" s="30"/>
      <c r="O5" s="36" t="s">
        <v>28</v>
      </c>
    </row>
    <row r="6" spans="2:17" s="26" customFormat="1" ht="94.5" customHeight="1" thickBot="1" thickTop="1">
      <c r="B6" s="31" t="s">
        <v>1</v>
      </c>
      <c r="C6" s="37" t="s">
        <v>47</v>
      </c>
      <c r="D6" s="37" t="s">
        <v>0</v>
      </c>
      <c r="E6" s="37" t="s">
        <v>46</v>
      </c>
      <c r="F6" s="37" t="s">
        <v>48</v>
      </c>
      <c r="G6" s="34" t="s">
        <v>29</v>
      </c>
      <c r="H6" s="37" t="s">
        <v>49</v>
      </c>
      <c r="I6" s="37" t="s">
        <v>50</v>
      </c>
      <c r="J6" s="37" t="s">
        <v>30</v>
      </c>
      <c r="K6" s="48" t="s">
        <v>51</v>
      </c>
      <c r="L6" s="37" t="s">
        <v>52</v>
      </c>
      <c r="M6" s="37" t="s">
        <v>53</v>
      </c>
      <c r="N6" s="37" t="s">
        <v>5</v>
      </c>
      <c r="O6" s="33" t="s">
        <v>6</v>
      </c>
      <c r="P6" s="48" t="s">
        <v>7</v>
      </c>
      <c r="Q6" s="48" t="s">
        <v>8</v>
      </c>
    </row>
    <row r="7" spans="1:20" ht="45.75" customHeight="1" thickTop="1">
      <c r="A7" s="65"/>
      <c r="B7" s="66">
        <v>1</v>
      </c>
      <c r="C7" s="67" t="s">
        <v>32</v>
      </c>
      <c r="D7" s="50">
        <v>1</v>
      </c>
      <c r="E7" s="46" t="s">
        <v>10</v>
      </c>
      <c r="F7" s="67" t="s">
        <v>68</v>
      </c>
      <c r="G7" s="39" t="s">
        <v>79</v>
      </c>
      <c r="H7" s="124" t="s">
        <v>25</v>
      </c>
      <c r="I7" s="124"/>
      <c r="J7" s="124"/>
      <c r="K7" s="124" t="s">
        <v>11</v>
      </c>
      <c r="L7" s="124" t="s">
        <v>12</v>
      </c>
      <c r="M7" s="51">
        <f aca="true" t="shared" si="0" ref="M7:M23">D7*N7</f>
        <v>2500</v>
      </c>
      <c r="N7" s="12">
        <v>2500</v>
      </c>
      <c r="O7" s="40">
        <v>2020</v>
      </c>
      <c r="P7" s="41">
        <f aca="true" t="shared" si="1" ref="P7:P23">D7*O7</f>
        <v>2020</v>
      </c>
      <c r="Q7" s="42" t="str">
        <f aca="true" t="shared" si="2" ref="Q7:Q17">IF(ISNUMBER(O7),IF(O7&gt;N7,"NEVYHOVUJE","VYHOVUJE")," ")</f>
        <v>VYHOVUJE</v>
      </c>
      <c r="T7" s="69"/>
    </row>
    <row r="8" spans="2:20" ht="45">
      <c r="B8" s="70">
        <v>2</v>
      </c>
      <c r="C8" s="71" t="s">
        <v>33</v>
      </c>
      <c r="D8" s="72">
        <v>1</v>
      </c>
      <c r="E8" s="73" t="s">
        <v>10</v>
      </c>
      <c r="F8" s="71" t="s">
        <v>67</v>
      </c>
      <c r="G8" s="38" t="s">
        <v>81</v>
      </c>
      <c r="H8" s="125"/>
      <c r="I8" s="125"/>
      <c r="J8" s="125"/>
      <c r="K8" s="125"/>
      <c r="L8" s="125"/>
      <c r="M8" s="20">
        <f t="shared" si="0"/>
        <v>11500</v>
      </c>
      <c r="N8" s="13">
        <v>11500</v>
      </c>
      <c r="O8" s="43">
        <v>10990</v>
      </c>
      <c r="P8" s="22">
        <f t="shared" si="1"/>
        <v>10990</v>
      </c>
      <c r="Q8" s="32" t="str">
        <f t="shared" si="2"/>
        <v>VYHOVUJE</v>
      </c>
      <c r="T8" s="69"/>
    </row>
    <row r="9" spans="2:20" ht="52.5" customHeight="1">
      <c r="B9" s="70">
        <v>3</v>
      </c>
      <c r="C9" s="71" t="s">
        <v>35</v>
      </c>
      <c r="D9" s="72">
        <v>1</v>
      </c>
      <c r="E9" s="73" t="s">
        <v>10</v>
      </c>
      <c r="F9" s="71" t="s">
        <v>66</v>
      </c>
      <c r="G9" s="38" t="s">
        <v>80</v>
      </c>
      <c r="H9" s="125"/>
      <c r="I9" s="125"/>
      <c r="J9" s="125"/>
      <c r="K9" s="125"/>
      <c r="L9" s="125"/>
      <c r="M9" s="20">
        <f t="shared" si="0"/>
        <v>10600</v>
      </c>
      <c r="N9" s="13">
        <v>10600</v>
      </c>
      <c r="O9" s="43">
        <v>9990</v>
      </c>
      <c r="P9" s="22">
        <f t="shared" si="1"/>
        <v>9990</v>
      </c>
      <c r="Q9" s="32" t="str">
        <f t="shared" si="2"/>
        <v>VYHOVUJE</v>
      </c>
      <c r="T9" s="69"/>
    </row>
    <row r="10" spans="1:20" ht="45.75" thickBot="1">
      <c r="A10" s="74"/>
      <c r="B10" s="75">
        <v>4</v>
      </c>
      <c r="C10" s="76" t="s">
        <v>34</v>
      </c>
      <c r="D10" s="49">
        <v>1</v>
      </c>
      <c r="E10" s="11" t="s">
        <v>10</v>
      </c>
      <c r="F10" s="76" t="s">
        <v>69</v>
      </c>
      <c r="G10" s="53" t="s">
        <v>82</v>
      </c>
      <c r="H10" s="126"/>
      <c r="I10" s="126"/>
      <c r="J10" s="126"/>
      <c r="K10" s="126"/>
      <c r="L10" s="126"/>
      <c r="M10" s="52">
        <f t="shared" si="0"/>
        <v>4000</v>
      </c>
      <c r="N10" s="14">
        <v>4000</v>
      </c>
      <c r="O10" s="54">
        <v>3850</v>
      </c>
      <c r="P10" s="24">
        <f t="shared" si="1"/>
        <v>3850</v>
      </c>
      <c r="Q10" s="10" t="str">
        <f t="shared" si="2"/>
        <v>VYHOVUJE</v>
      </c>
      <c r="T10" s="69"/>
    </row>
    <row r="11" spans="1:20" ht="31.5" thickBot="1" thickTop="1">
      <c r="A11" s="65"/>
      <c r="B11" s="77">
        <v>5</v>
      </c>
      <c r="C11" s="78" t="s">
        <v>37</v>
      </c>
      <c r="D11" s="79">
        <v>1</v>
      </c>
      <c r="E11" s="80" t="s">
        <v>10</v>
      </c>
      <c r="F11" s="78" t="s">
        <v>70</v>
      </c>
      <c r="G11" s="44" t="s">
        <v>83</v>
      </c>
      <c r="H11" s="80" t="s">
        <v>25</v>
      </c>
      <c r="I11" s="80"/>
      <c r="J11" s="80"/>
      <c r="K11" s="80" t="s">
        <v>13</v>
      </c>
      <c r="L11" s="80" t="s">
        <v>14</v>
      </c>
      <c r="M11" s="15">
        <f t="shared" si="0"/>
        <v>1800</v>
      </c>
      <c r="N11" s="16">
        <v>1800</v>
      </c>
      <c r="O11" s="40">
        <v>1520</v>
      </c>
      <c r="P11" s="17">
        <f t="shared" si="1"/>
        <v>1520</v>
      </c>
      <c r="Q11" s="18" t="str">
        <f t="shared" si="2"/>
        <v>VYHOVUJE</v>
      </c>
      <c r="T11" s="69"/>
    </row>
    <row r="12" spans="1:20" ht="31.5" thickBot="1" thickTop="1">
      <c r="A12" s="81"/>
      <c r="B12" s="77">
        <v>6</v>
      </c>
      <c r="C12" s="78" t="s">
        <v>36</v>
      </c>
      <c r="D12" s="79">
        <v>1</v>
      </c>
      <c r="E12" s="80" t="s">
        <v>10</v>
      </c>
      <c r="F12" s="78" t="s">
        <v>71</v>
      </c>
      <c r="G12" s="44" t="s">
        <v>84</v>
      </c>
      <c r="H12" s="80" t="s">
        <v>25</v>
      </c>
      <c r="I12" s="80"/>
      <c r="J12" s="80"/>
      <c r="K12" s="80" t="s">
        <v>60</v>
      </c>
      <c r="L12" s="80" t="s">
        <v>59</v>
      </c>
      <c r="M12" s="15">
        <f t="shared" si="0"/>
        <v>2400</v>
      </c>
      <c r="N12" s="16">
        <v>2400</v>
      </c>
      <c r="O12" s="40">
        <v>2330</v>
      </c>
      <c r="P12" s="17">
        <f t="shared" si="1"/>
        <v>2330</v>
      </c>
      <c r="Q12" s="18" t="str">
        <f t="shared" si="2"/>
        <v>VYHOVUJE</v>
      </c>
      <c r="T12" s="69"/>
    </row>
    <row r="13" spans="1:20" ht="99.75" customHeight="1" thickBot="1" thickTop="1">
      <c r="A13" s="82"/>
      <c r="B13" s="66">
        <v>7</v>
      </c>
      <c r="C13" s="45" t="s">
        <v>38</v>
      </c>
      <c r="D13" s="50">
        <v>2</v>
      </c>
      <c r="E13" s="46" t="s">
        <v>10</v>
      </c>
      <c r="F13" s="45" t="s">
        <v>72</v>
      </c>
      <c r="G13" s="39" t="s">
        <v>85</v>
      </c>
      <c r="H13" s="46" t="s">
        <v>25</v>
      </c>
      <c r="I13" s="46"/>
      <c r="J13" s="46"/>
      <c r="K13" s="46" t="s">
        <v>61</v>
      </c>
      <c r="L13" s="46" t="s">
        <v>15</v>
      </c>
      <c r="M13" s="51">
        <f t="shared" si="0"/>
        <v>2400</v>
      </c>
      <c r="N13" s="47">
        <v>1200</v>
      </c>
      <c r="O13" s="40">
        <v>460</v>
      </c>
      <c r="P13" s="41">
        <f t="shared" si="1"/>
        <v>920</v>
      </c>
      <c r="Q13" s="42" t="str">
        <f t="shared" si="2"/>
        <v>VYHOVUJE</v>
      </c>
      <c r="T13" s="69"/>
    </row>
    <row r="14" spans="1:20" ht="100.5" customHeight="1" thickBot="1" thickTop="1">
      <c r="A14" s="83"/>
      <c r="B14" s="75">
        <v>8</v>
      </c>
      <c r="C14" s="84" t="s">
        <v>39</v>
      </c>
      <c r="D14" s="49">
        <v>1</v>
      </c>
      <c r="E14" s="11" t="s">
        <v>10</v>
      </c>
      <c r="F14" s="84" t="s">
        <v>73</v>
      </c>
      <c r="G14" s="53" t="s">
        <v>86</v>
      </c>
      <c r="H14" s="11" t="s">
        <v>25</v>
      </c>
      <c r="I14" s="11"/>
      <c r="J14" s="11"/>
      <c r="K14" s="11" t="s">
        <v>62</v>
      </c>
      <c r="L14" s="11" t="s">
        <v>16</v>
      </c>
      <c r="M14" s="52">
        <f t="shared" si="0"/>
        <v>500</v>
      </c>
      <c r="N14" s="23">
        <v>500</v>
      </c>
      <c r="O14" s="54">
        <v>360</v>
      </c>
      <c r="P14" s="24">
        <f t="shared" si="1"/>
        <v>360</v>
      </c>
      <c r="Q14" s="10" t="str">
        <f t="shared" si="2"/>
        <v>VYHOVUJE</v>
      </c>
      <c r="T14" s="69"/>
    </row>
    <row r="15" spans="1:20" ht="120.75" customHeight="1" thickTop="1">
      <c r="A15" s="85"/>
      <c r="B15" s="66">
        <v>9</v>
      </c>
      <c r="C15" s="45" t="s">
        <v>40</v>
      </c>
      <c r="D15" s="50">
        <v>1</v>
      </c>
      <c r="E15" s="46" t="s">
        <v>10</v>
      </c>
      <c r="F15" s="45" t="s">
        <v>74</v>
      </c>
      <c r="G15" s="39" t="s">
        <v>87</v>
      </c>
      <c r="H15" s="124" t="s">
        <v>25</v>
      </c>
      <c r="I15" s="124"/>
      <c r="J15" s="124"/>
      <c r="K15" s="124" t="s">
        <v>63</v>
      </c>
      <c r="L15" s="124" t="s">
        <v>18</v>
      </c>
      <c r="M15" s="51">
        <f t="shared" si="0"/>
        <v>4400</v>
      </c>
      <c r="N15" s="47">
        <v>4400</v>
      </c>
      <c r="O15" s="40">
        <v>2890</v>
      </c>
      <c r="P15" s="41">
        <f t="shared" si="1"/>
        <v>2890</v>
      </c>
      <c r="Q15" s="42" t="str">
        <f t="shared" si="2"/>
        <v>VYHOVUJE</v>
      </c>
      <c r="T15" s="69"/>
    </row>
    <row r="16" spans="1:20" ht="30" customHeight="1" thickBot="1">
      <c r="A16" s="74"/>
      <c r="B16" s="75">
        <v>10</v>
      </c>
      <c r="C16" s="84" t="s">
        <v>17</v>
      </c>
      <c r="D16" s="49">
        <v>3</v>
      </c>
      <c r="E16" s="11" t="s">
        <v>10</v>
      </c>
      <c r="F16" s="84" t="s">
        <v>17</v>
      </c>
      <c r="G16" s="53" t="s">
        <v>88</v>
      </c>
      <c r="H16" s="126"/>
      <c r="I16" s="126"/>
      <c r="J16" s="126"/>
      <c r="K16" s="126"/>
      <c r="L16" s="126"/>
      <c r="M16" s="52">
        <f t="shared" si="0"/>
        <v>900</v>
      </c>
      <c r="N16" s="23">
        <v>300</v>
      </c>
      <c r="O16" s="54">
        <v>220</v>
      </c>
      <c r="P16" s="24">
        <f t="shared" si="1"/>
        <v>660</v>
      </c>
      <c r="Q16" s="10" t="str">
        <f t="shared" si="2"/>
        <v>VYHOVUJE</v>
      </c>
      <c r="T16" s="69"/>
    </row>
    <row r="17" spans="1:20" ht="70.5" customHeight="1" thickBot="1" thickTop="1">
      <c r="A17" s="83" t="s">
        <v>19</v>
      </c>
      <c r="B17" s="77">
        <v>11</v>
      </c>
      <c r="C17" s="78" t="s">
        <v>20</v>
      </c>
      <c r="D17" s="79">
        <v>5</v>
      </c>
      <c r="E17" s="80" t="s">
        <v>10</v>
      </c>
      <c r="F17" s="78" t="s">
        <v>41</v>
      </c>
      <c r="G17" s="44" t="s">
        <v>89</v>
      </c>
      <c r="H17" s="80" t="s">
        <v>25</v>
      </c>
      <c r="I17" s="80" t="s">
        <v>21</v>
      </c>
      <c r="J17" s="80" t="s">
        <v>22</v>
      </c>
      <c r="K17" s="80" t="s">
        <v>64</v>
      </c>
      <c r="L17" s="80" t="s">
        <v>23</v>
      </c>
      <c r="M17" s="15">
        <f t="shared" si="0"/>
        <v>3500</v>
      </c>
      <c r="N17" s="16">
        <v>700</v>
      </c>
      <c r="O17" s="40">
        <v>550</v>
      </c>
      <c r="P17" s="17">
        <f t="shared" si="1"/>
        <v>2750</v>
      </c>
      <c r="Q17" s="18" t="str">
        <f t="shared" si="2"/>
        <v>VYHOVUJE</v>
      </c>
      <c r="T17" s="69"/>
    </row>
    <row r="18" spans="1:20" ht="46.5" customHeight="1" thickBot="1" thickTop="1">
      <c r="A18" s="83"/>
      <c r="B18" s="66">
        <v>12</v>
      </c>
      <c r="C18" s="45" t="s">
        <v>42</v>
      </c>
      <c r="D18" s="86">
        <v>1</v>
      </c>
      <c r="E18" s="87" t="s">
        <v>10</v>
      </c>
      <c r="F18" s="45" t="s">
        <v>75</v>
      </c>
      <c r="G18" s="39" t="s">
        <v>90</v>
      </c>
      <c r="H18" s="133" t="s">
        <v>25</v>
      </c>
      <c r="I18" s="133"/>
      <c r="J18" s="133"/>
      <c r="K18" s="133" t="s">
        <v>26</v>
      </c>
      <c r="L18" s="133" t="s">
        <v>27</v>
      </c>
      <c r="M18" s="51">
        <f t="shared" si="0"/>
        <v>2235</v>
      </c>
      <c r="N18" s="47">
        <v>2235</v>
      </c>
      <c r="O18" s="40">
        <v>1645</v>
      </c>
      <c r="P18" s="41">
        <f t="shared" si="1"/>
        <v>1645</v>
      </c>
      <c r="Q18" s="42" t="str">
        <f aca="true" t="shared" si="3" ref="Q18:Q22">IF(ISNUMBER(O18),IF(O18&gt;N18,"NEVYHOVUJE","VYHOVUJE")," ")</f>
        <v>VYHOVUJE</v>
      </c>
      <c r="T18" s="69"/>
    </row>
    <row r="19" spans="1:20" ht="46.5" customHeight="1" thickBot="1" thickTop="1">
      <c r="A19" s="83"/>
      <c r="B19" s="70">
        <v>13</v>
      </c>
      <c r="C19" s="88" t="s">
        <v>43</v>
      </c>
      <c r="D19" s="89">
        <v>1</v>
      </c>
      <c r="E19" s="90" t="s">
        <v>10</v>
      </c>
      <c r="F19" s="88" t="s">
        <v>76</v>
      </c>
      <c r="G19" s="38" t="s">
        <v>91</v>
      </c>
      <c r="H19" s="134"/>
      <c r="I19" s="134"/>
      <c r="J19" s="134"/>
      <c r="K19" s="134"/>
      <c r="L19" s="134"/>
      <c r="M19" s="20">
        <f t="shared" si="0"/>
        <v>2235</v>
      </c>
      <c r="N19" s="21">
        <v>2235</v>
      </c>
      <c r="O19" s="43">
        <v>2114</v>
      </c>
      <c r="P19" s="22">
        <f t="shared" si="1"/>
        <v>2114</v>
      </c>
      <c r="Q19" s="32" t="str">
        <f t="shared" si="3"/>
        <v>VYHOVUJE</v>
      </c>
      <c r="T19" s="69"/>
    </row>
    <row r="20" spans="1:20" ht="46.5" customHeight="1" thickBot="1" thickTop="1">
      <c r="A20" s="83"/>
      <c r="B20" s="70">
        <v>14</v>
      </c>
      <c r="C20" s="88" t="s">
        <v>44</v>
      </c>
      <c r="D20" s="89">
        <v>1</v>
      </c>
      <c r="E20" s="90" t="s">
        <v>10</v>
      </c>
      <c r="F20" s="88" t="s">
        <v>76</v>
      </c>
      <c r="G20" s="38" t="s">
        <v>92</v>
      </c>
      <c r="H20" s="134"/>
      <c r="I20" s="134"/>
      <c r="J20" s="134"/>
      <c r="K20" s="134"/>
      <c r="L20" s="134"/>
      <c r="M20" s="20">
        <f t="shared" si="0"/>
        <v>2235</v>
      </c>
      <c r="N20" s="21">
        <v>2235</v>
      </c>
      <c r="O20" s="43">
        <v>2114</v>
      </c>
      <c r="P20" s="22">
        <f t="shared" si="1"/>
        <v>2114</v>
      </c>
      <c r="Q20" s="32" t="str">
        <f t="shared" si="3"/>
        <v>VYHOVUJE</v>
      </c>
      <c r="T20" s="69"/>
    </row>
    <row r="21" spans="1:20" ht="46.5" customHeight="1" thickBot="1" thickTop="1">
      <c r="A21" s="83"/>
      <c r="B21" s="75">
        <v>15</v>
      </c>
      <c r="C21" s="84" t="s">
        <v>45</v>
      </c>
      <c r="D21" s="91">
        <v>1</v>
      </c>
      <c r="E21" s="92" t="s">
        <v>10</v>
      </c>
      <c r="F21" s="84" t="s">
        <v>76</v>
      </c>
      <c r="G21" s="53" t="s">
        <v>93</v>
      </c>
      <c r="H21" s="135"/>
      <c r="I21" s="135"/>
      <c r="J21" s="135"/>
      <c r="K21" s="135"/>
      <c r="L21" s="135"/>
      <c r="M21" s="52">
        <f t="shared" si="0"/>
        <v>2235</v>
      </c>
      <c r="N21" s="23">
        <v>2235</v>
      </c>
      <c r="O21" s="43">
        <v>2117</v>
      </c>
      <c r="P21" s="24">
        <f t="shared" si="1"/>
        <v>2117</v>
      </c>
      <c r="Q21" s="10" t="str">
        <f aca="true" t="shared" si="4" ref="Q21:Q23">IF(ISNUMBER(O21),IF(O21&gt;N21,"NEVYHOVUJE","VYHOVUJE")," ")</f>
        <v>VYHOVUJE</v>
      </c>
      <c r="T21" s="69"/>
    </row>
    <row r="22" spans="1:20" ht="70.5" customHeight="1" thickBot="1" thickTop="1">
      <c r="A22" s="83"/>
      <c r="B22" s="66">
        <v>16</v>
      </c>
      <c r="C22" s="93" t="s">
        <v>56</v>
      </c>
      <c r="D22" s="50">
        <v>2</v>
      </c>
      <c r="E22" s="87" t="s">
        <v>10</v>
      </c>
      <c r="F22" s="93" t="s">
        <v>77</v>
      </c>
      <c r="G22" s="39" t="s">
        <v>94</v>
      </c>
      <c r="H22" s="119" t="s">
        <v>25</v>
      </c>
      <c r="I22" s="119"/>
      <c r="J22" s="119"/>
      <c r="K22" s="119" t="s">
        <v>65</v>
      </c>
      <c r="L22" s="119" t="s">
        <v>55</v>
      </c>
      <c r="M22" s="51">
        <f t="shared" si="0"/>
        <v>6000</v>
      </c>
      <c r="N22" s="47">
        <v>3000</v>
      </c>
      <c r="O22" s="40">
        <v>570</v>
      </c>
      <c r="P22" s="41">
        <f t="shared" si="1"/>
        <v>1140</v>
      </c>
      <c r="Q22" s="32" t="str">
        <f t="shared" si="3"/>
        <v>VYHOVUJE</v>
      </c>
      <c r="T22" s="69"/>
    </row>
    <row r="23" spans="1:20" ht="70.5" customHeight="1" thickBot="1" thickTop="1">
      <c r="A23" s="83"/>
      <c r="B23" s="75">
        <v>17</v>
      </c>
      <c r="C23" s="94" t="s">
        <v>57</v>
      </c>
      <c r="D23" s="49">
        <v>2</v>
      </c>
      <c r="E23" s="92" t="s">
        <v>10</v>
      </c>
      <c r="F23" s="94" t="s">
        <v>58</v>
      </c>
      <c r="G23" s="53" t="s">
        <v>95</v>
      </c>
      <c r="H23" s="120"/>
      <c r="I23" s="120"/>
      <c r="J23" s="120"/>
      <c r="K23" s="120"/>
      <c r="L23" s="120"/>
      <c r="M23" s="52">
        <f t="shared" si="0"/>
        <v>6000</v>
      </c>
      <c r="N23" s="23">
        <v>3000</v>
      </c>
      <c r="O23" s="54">
        <v>550</v>
      </c>
      <c r="P23" s="24">
        <f t="shared" si="1"/>
        <v>1100</v>
      </c>
      <c r="Q23" s="10" t="str">
        <f t="shared" si="4"/>
        <v>VYHOVUJE</v>
      </c>
      <c r="T23" s="69"/>
    </row>
    <row r="24" spans="1:20" ht="13.5" customHeight="1" thickBot="1" thickTop="1">
      <c r="A24" s="95"/>
      <c r="B24" s="95"/>
      <c r="C24" s="96"/>
      <c r="D24" s="95"/>
      <c r="E24" s="96"/>
      <c r="F24" s="96"/>
      <c r="G24" s="96"/>
      <c r="H24" s="96"/>
      <c r="I24" s="96"/>
      <c r="J24" s="96"/>
      <c r="K24" s="96"/>
      <c r="L24" s="96"/>
      <c r="M24" s="95"/>
      <c r="N24" s="95"/>
      <c r="O24" s="95"/>
      <c r="P24" s="95"/>
      <c r="Q24" s="95"/>
      <c r="R24" s="95"/>
      <c r="T24" s="69"/>
    </row>
    <row r="25" spans="1:17" ht="60.75" customHeight="1" thickBot="1" thickTop="1">
      <c r="A25" s="97"/>
      <c r="B25" s="117" t="s">
        <v>54</v>
      </c>
      <c r="C25" s="118"/>
      <c r="D25" s="118"/>
      <c r="E25" s="118"/>
      <c r="F25" s="118"/>
      <c r="G25" s="118"/>
      <c r="H25" s="6"/>
      <c r="I25" s="6"/>
      <c r="J25" s="6"/>
      <c r="K25" s="98"/>
      <c r="L25" s="98"/>
      <c r="M25" s="1"/>
      <c r="N25" s="37" t="s">
        <v>3</v>
      </c>
      <c r="O25" s="127" t="s">
        <v>4</v>
      </c>
      <c r="P25" s="128"/>
      <c r="Q25" s="129"/>
    </row>
    <row r="26" spans="1:17" ht="33" customHeight="1" thickBot="1" thickTop="1">
      <c r="A26" s="97"/>
      <c r="B26" s="99" t="s">
        <v>2</v>
      </c>
      <c r="C26" s="99"/>
      <c r="D26" s="99"/>
      <c r="E26" s="99"/>
      <c r="F26" s="99"/>
      <c r="G26" s="100"/>
      <c r="H26" s="101"/>
      <c r="K26" s="7"/>
      <c r="L26" s="7"/>
      <c r="M26" s="2"/>
      <c r="N26" s="19">
        <f>SUM(M7:M23)</f>
        <v>65440</v>
      </c>
      <c r="O26" s="130">
        <f>SUM(P7:P23)</f>
        <v>48510</v>
      </c>
      <c r="P26" s="131"/>
      <c r="Q26" s="132"/>
    </row>
    <row r="27" spans="1:18" ht="39.75" customHeight="1" thickTop="1">
      <c r="A27" s="97"/>
      <c r="I27" s="8"/>
      <c r="J27" s="8"/>
      <c r="K27" s="9"/>
      <c r="L27" s="9"/>
      <c r="M27" s="103"/>
      <c r="N27" s="103"/>
      <c r="O27" s="104"/>
      <c r="P27" s="104"/>
      <c r="Q27" s="104"/>
      <c r="R27" s="104"/>
    </row>
    <row r="28" spans="1:18" ht="19.9" customHeight="1">
      <c r="A28" s="97"/>
      <c r="K28" s="9"/>
      <c r="L28" s="9"/>
      <c r="M28" s="103"/>
      <c r="N28" s="3"/>
      <c r="O28" s="3"/>
      <c r="P28" s="3"/>
      <c r="Q28" s="104"/>
      <c r="R28" s="104"/>
    </row>
    <row r="29" spans="1:18" ht="71.25" customHeight="1">
      <c r="A29" s="97"/>
      <c r="B29" s="104"/>
      <c r="C29" s="105"/>
      <c r="D29" s="106"/>
      <c r="E29" s="107"/>
      <c r="F29" s="105"/>
      <c r="G29" s="105"/>
      <c r="K29" s="9"/>
      <c r="L29" s="9"/>
      <c r="M29" s="103"/>
      <c r="N29" s="3"/>
      <c r="O29" s="3"/>
      <c r="P29" s="3"/>
      <c r="Q29" s="104"/>
      <c r="R29" s="104"/>
    </row>
    <row r="30" spans="1:18" ht="36" customHeight="1">
      <c r="A30" s="97"/>
      <c r="B30" s="104"/>
      <c r="C30" s="108"/>
      <c r="D30" s="109"/>
      <c r="E30" s="110"/>
      <c r="F30" s="108"/>
      <c r="G30" s="108"/>
      <c r="K30" s="111"/>
      <c r="L30" s="111"/>
      <c r="M30" s="85"/>
      <c r="N30" s="103"/>
      <c r="O30" s="104"/>
      <c r="P30" s="104"/>
      <c r="Q30" s="104"/>
      <c r="R30" s="104"/>
    </row>
    <row r="31" spans="1:18" ht="14.25" customHeight="1">
      <c r="A31" s="97"/>
      <c r="B31" s="104"/>
      <c r="C31" s="112"/>
      <c r="D31" s="113"/>
      <c r="E31" s="110"/>
      <c r="F31" s="114"/>
      <c r="G31" s="114"/>
      <c r="H31" s="105"/>
      <c r="I31" s="105"/>
      <c r="J31" s="115"/>
      <c r="K31" s="115"/>
      <c r="L31" s="115"/>
      <c r="M31" s="103"/>
      <c r="N31" s="103"/>
      <c r="O31" s="104"/>
      <c r="P31" s="104"/>
      <c r="Q31" s="104"/>
      <c r="R31" s="104"/>
    </row>
    <row r="32" spans="1:18" ht="14.25" customHeight="1">
      <c r="A32" s="97"/>
      <c r="B32" s="104"/>
      <c r="C32" s="112"/>
      <c r="D32" s="113"/>
      <c r="E32" s="110"/>
      <c r="F32" s="114"/>
      <c r="G32" s="114"/>
      <c r="H32" s="105"/>
      <c r="I32" s="105"/>
      <c r="J32" s="115"/>
      <c r="K32" s="115"/>
      <c r="L32" s="115"/>
      <c r="M32" s="103"/>
      <c r="N32" s="103"/>
      <c r="O32" s="104"/>
      <c r="P32" s="104"/>
      <c r="Q32" s="104"/>
      <c r="R32" s="104"/>
    </row>
    <row r="33" spans="1:18" ht="14.25" customHeight="1">
      <c r="A33" s="97"/>
      <c r="B33" s="104"/>
      <c r="C33" s="112"/>
      <c r="D33" s="113"/>
      <c r="E33" s="110"/>
      <c r="F33" s="114"/>
      <c r="G33" s="114"/>
      <c r="H33" s="105"/>
      <c r="I33" s="105"/>
      <c r="J33" s="115"/>
      <c r="K33" s="115"/>
      <c r="L33" s="115"/>
      <c r="M33" s="103"/>
      <c r="N33" s="103"/>
      <c r="O33" s="104"/>
      <c r="P33" s="104"/>
      <c r="Q33" s="104"/>
      <c r="R33" s="104"/>
    </row>
    <row r="34" spans="1:18" ht="14.25" customHeight="1">
      <c r="A34" s="97"/>
      <c r="B34" s="104"/>
      <c r="C34" s="105"/>
      <c r="D34" s="106"/>
      <c r="E34" s="107"/>
      <c r="F34" s="105"/>
      <c r="G34" s="105"/>
      <c r="H34" s="105"/>
      <c r="I34" s="105"/>
      <c r="J34" s="115"/>
      <c r="K34" s="115"/>
      <c r="L34" s="115"/>
      <c r="M34" s="103"/>
      <c r="N34" s="103"/>
      <c r="O34" s="104"/>
      <c r="P34" s="104"/>
      <c r="Q34" s="104"/>
      <c r="R34" s="104"/>
    </row>
    <row r="35" spans="2:13" ht="15">
      <c r="B35" s="104"/>
      <c r="C35" s="115"/>
      <c r="D35" s="104"/>
      <c r="E35" s="115"/>
      <c r="F35" s="115"/>
      <c r="G35" s="115"/>
      <c r="H35" s="26"/>
      <c r="I35" s="26"/>
      <c r="L35" s="26"/>
      <c r="M35" s="68"/>
    </row>
    <row r="36" spans="2:13" ht="15">
      <c r="B36" s="104"/>
      <c r="C36" s="115"/>
      <c r="D36" s="104"/>
      <c r="E36" s="115"/>
      <c r="F36" s="115"/>
      <c r="G36" s="115"/>
      <c r="H36" s="26"/>
      <c r="I36" s="26"/>
      <c r="L36" s="26"/>
      <c r="M36" s="68"/>
    </row>
    <row r="37" spans="2:13" ht="15">
      <c r="B37" s="104"/>
      <c r="C37" s="115"/>
      <c r="D37" s="104"/>
      <c r="E37" s="115"/>
      <c r="F37" s="115"/>
      <c r="G37" s="115"/>
      <c r="H37" s="26"/>
      <c r="I37" s="26"/>
      <c r="L37" s="26"/>
      <c r="M37" s="68"/>
    </row>
    <row r="38" spans="2:7" ht="15">
      <c r="B38" s="104"/>
      <c r="C38" s="105"/>
      <c r="D38" s="106"/>
      <c r="E38" s="107"/>
      <c r="F38" s="105"/>
      <c r="G38" s="105"/>
    </row>
    <row r="39" spans="2:7" ht="15">
      <c r="B39" s="104"/>
      <c r="C39" s="105"/>
      <c r="D39" s="106"/>
      <c r="E39" s="107"/>
      <c r="F39" s="105"/>
      <c r="G39" s="105"/>
    </row>
  </sheetData>
  <mergeCells count="25">
    <mergeCell ref="O25:Q25"/>
    <mergeCell ref="O26:Q26"/>
    <mergeCell ref="L18:L21"/>
    <mergeCell ref="L15:L16"/>
    <mergeCell ref="H7:H10"/>
    <mergeCell ref="H15:H16"/>
    <mergeCell ref="I15:I16"/>
    <mergeCell ref="J15:J16"/>
    <mergeCell ref="K15:K16"/>
    <mergeCell ref="K18:K21"/>
    <mergeCell ref="H18:H21"/>
    <mergeCell ref="I18:I21"/>
    <mergeCell ref="J18:J21"/>
    <mergeCell ref="L22:L23"/>
    <mergeCell ref="O2:Q2"/>
    <mergeCell ref="B1:C1"/>
    <mergeCell ref="I7:I10"/>
    <mergeCell ref="J7:J10"/>
    <mergeCell ref="K7:K10"/>
    <mergeCell ref="L7:L10"/>
    <mergeCell ref="B25:G25"/>
    <mergeCell ref="H22:H23"/>
    <mergeCell ref="I22:I23"/>
    <mergeCell ref="J22:J23"/>
    <mergeCell ref="K22:K23"/>
  </mergeCells>
  <conditionalFormatting sqref="D14 B7:B11 B13:B16 B18:B21">
    <cfRule type="containsBlanks" priority="152" dxfId="9">
      <formula>LEN(TRIM(B7))=0</formula>
    </cfRule>
  </conditionalFormatting>
  <conditionalFormatting sqref="B7:B11 B13:B16 B18:B21">
    <cfRule type="cellIs" priority="147" dxfId="10" operator="greaterThanOrEqual">
      <formula>1</formula>
    </cfRule>
  </conditionalFormatting>
  <conditionalFormatting sqref="Q7:Q11 Q13:Q16">
    <cfRule type="cellIs" priority="143" dxfId="4" operator="equal">
      <formula>"NEVYHOVUJE"</formula>
    </cfRule>
    <cfRule type="cellIs" priority="144" dxfId="3" operator="equal">
      <formula>"VYHOVUJE"</formula>
    </cfRule>
  </conditionalFormatting>
  <conditionalFormatting sqref="D7:D8">
    <cfRule type="containsBlanks" priority="119" dxfId="9">
      <formula>LEN(TRIM(D7))=0</formula>
    </cfRule>
  </conditionalFormatting>
  <conditionalFormatting sqref="D10">
    <cfRule type="containsBlanks" priority="118" dxfId="9">
      <formula>LEN(TRIM(D10))=0</formula>
    </cfRule>
  </conditionalFormatting>
  <conditionalFormatting sqref="D9">
    <cfRule type="containsBlanks" priority="117" dxfId="9">
      <formula>LEN(TRIM(D9))=0</formula>
    </cfRule>
  </conditionalFormatting>
  <conditionalFormatting sqref="D11">
    <cfRule type="containsBlanks" priority="116" dxfId="9">
      <formula>LEN(TRIM(D11))=0</formula>
    </cfRule>
  </conditionalFormatting>
  <conditionalFormatting sqref="D13">
    <cfRule type="containsBlanks" priority="115" dxfId="9">
      <formula>LEN(TRIM(D13))=0</formula>
    </cfRule>
  </conditionalFormatting>
  <conditionalFormatting sqref="D15:D16">
    <cfRule type="containsBlanks" priority="114" dxfId="9">
      <formula>LEN(TRIM(D15))=0</formula>
    </cfRule>
  </conditionalFormatting>
  <conditionalFormatting sqref="D12">
    <cfRule type="containsBlanks" priority="52" dxfId="9">
      <formula>LEN(TRIM(D12))=0</formula>
    </cfRule>
  </conditionalFormatting>
  <conditionalFormatting sqref="G9">
    <cfRule type="notContainsBlanks" priority="82" dxfId="2">
      <formula>LEN(TRIM(G9))&gt;0</formula>
    </cfRule>
    <cfRule type="containsBlanks" priority="83" dxfId="1">
      <formula>LEN(TRIM(G9))=0</formula>
    </cfRule>
  </conditionalFormatting>
  <conditionalFormatting sqref="G9">
    <cfRule type="notContainsBlanks" priority="81" dxfId="0">
      <formula>LEN(TRIM(G9))&gt;0</formula>
    </cfRule>
  </conditionalFormatting>
  <conditionalFormatting sqref="G9">
    <cfRule type="notContainsBlanks" priority="80" dxfId="8">
      <formula>LEN(TRIM(G9))&gt;0</formula>
    </cfRule>
    <cfRule type="containsBlanks" priority="84" dxfId="1">
      <formula>LEN(TRIM(G9))=0</formula>
    </cfRule>
  </conditionalFormatting>
  <conditionalFormatting sqref="G7:G11 G13:G16 G18:G21">
    <cfRule type="notContainsBlanks" priority="77" dxfId="2">
      <formula>LEN(TRIM(G7))&gt;0</formula>
    </cfRule>
    <cfRule type="containsBlanks" priority="78" dxfId="1">
      <formula>LEN(TRIM(G7))=0</formula>
    </cfRule>
  </conditionalFormatting>
  <conditionalFormatting sqref="G7:G11 G13:G16 G18:G21">
    <cfRule type="notContainsBlanks" priority="76" dxfId="0">
      <formula>LEN(TRIM(G7))&gt;0</formula>
    </cfRule>
  </conditionalFormatting>
  <conditionalFormatting sqref="G7:G11 G13:G16 G18:G21">
    <cfRule type="notContainsBlanks" priority="75" dxfId="8">
      <formula>LEN(TRIM(G7))&gt;0</formula>
    </cfRule>
    <cfRule type="containsBlanks" priority="79" dxfId="1">
      <formula>LEN(TRIM(G7))=0</formula>
    </cfRule>
  </conditionalFormatting>
  <conditionalFormatting sqref="O7:O23">
    <cfRule type="notContainsBlanks" priority="73" dxfId="2">
      <formula>LEN(TRIM(O7))&gt;0</formula>
    </cfRule>
    <cfRule type="containsBlanks" priority="74" dxfId="1">
      <formula>LEN(TRIM(O7))=0</formula>
    </cfRule>
  </conditionalFormatting>
  <conditionalFormatting sqref="O7:O23">
    <cfRule type="notContainsBlanks" priority="72" dxfId="0">
      <formula>LEN(TRIM(O7))&gt;0</formula>
    </cfRule>
  </conditionalFormatting>
  <conditionalFormatting sqref="G17">
    <cfRule type="notContainsBlanks" priority="36" dxfId="2">
      <formula>LEN(TRIM(G17))&gt;0</formula>
    </cfRule>
    <cfRule type="containsBlanks" priority="37" dxfId="1">
      <formula>LEN(TRIM(G17))=0</formula>
    </cfRule>
  </conditionalFormatting>
  <conditionalFormatting sqref="G17">
    <cfRule type="notContainsBlanks" priority="35" dxfId="0">
      <formula>LEN(TRIM(G17))&gt;0</formula>
    </cfRule>
  </conditionalFormatting>
  <conditionalFormatting sqref="Q18:Q20">
    <cfRule type="cellIs" priority="64" dxfId="4" operator="equal">
      <formula>"NEVYHOVUJE"</formula>
    </cfRule>
    <cfRule type="cellIs" priority="65" dxfId="3" operator="equal">
      <formula>"VYHOVUJE"</formula>
    </cfRule>
  </conditionalFormatting>
  <conditionalFormatting sqref="Q21">
    <cfRule type="cellIs" priority="57" dxfId="4" operator="equal">
      <formula>"NEVYHOVUJE"</formula>
    </cfRule>
    <cfRule type="cellIs" priority="58" dxfId="3" operator="equal">
      <formula>"VYHOVUJE"</formula>
    </cfRule>
  </conditionalFormatting>
  <conditionalFormatting sqref="B12">
    <cfRule type="containsBlanks" priority="56" dxfId="9">
      <formula>LEN(TRIM(B12))=0</formula>
    </cfRule>
  </conditionalFormatting>
  <conditionalFormatting sqref="B12">
    <cfRule type="cellIs" priority="55" dxfId="10" operator="greaterThanOrEqual">
      <formula>1</formula>
    </cfRule>
  </conditionalFormatting>
  <conditionalFormatting sqref="Q12">
    <cfRule type="cellIs" priority="53" dxfId="4" operator="equal">
      <formula>"NEVYHOVUJE"</formula>
    </cfRule>
    <cfRule type="cellIs" priority="54" dxfId="3" operator="equal">
      <formula>"VYHOVUJE"</formula>
    </cfRule>
  </conditionalFormatting>
  <conditionalFormatting sqref="D17">
    <cfRule type="containsBlanks" priority="39" dxfId="9">
      <formula>LEN(TRIM(D17))=0</formula>
    </cfRule>
  </conditionalFormatting>
  <conditionalFormatting sqref="G12">
    <cfRule type="notContainsBlanks" priority="49" dxfId="2">
      <formula>LEN(TRIM(G12))&gt;0</formula>
    </cfRule>
    <cfRule type="containsBlanks" priority="50" dxfId="1">
      <formula>LEN(TRIM(G12))=0</formula>
    </cfRule>
  </conditionalFormatting>
  <conditionalFormatting sqref="G12">
    <cfRule type="notContainsBlanks" priority="48" dxfId="0">
      <formula>LEN(TRIM(G12))&gt;0</formula>
    </cfRule>
  </conditionalFormatting>
  <conditionalFormatting sqref="G12">
    <cfRule type="notContainsBlanks" priority="47" dxfId="8">
      <formula>LEN(TRIM(G12))&gt;0</formula>
    </cfRule>
    <cfRule type="containsBlanks" priority="51" dxfId="1">
      <formula>LEN(TRIM(G12))=0</formula>
    </cfRule>
  </conditionalFormatting>
  <conditionalFormatting sqref="B17">
    <cfRule type="containsBlanks" priority="43" dxfId="9">
      <formula>LEN(TRIM(B17))=0</formula>
    </cfRule>
  </conditionalFormatting>
  <conditionalFormatting sqref="B17">
    <cfRule type="cellIs" priority="42" dxfId="10" operator="greaterThanOrEqual">
      <formula>1</formula>
    </cfRule>
  </conditionalFormatting>
  <conditionalFormatting sqref="Q17">
    <cfRule type="cellIs" priority="40" dxfId="4" operator="equal">
      <formula>"NEVYHOVUJE"</formula>
    </cfRule>
    <cfRule type="cellIs" priority="41" dxfId="3" operator="equal">
      <formula>"VYHOVUJE"</formula>
    </cfRule>
  </conditionalFormatting>
  <conditionalFormatting sqref="G22">
    <cfRule type="notContainsBlanks" priority="23" dxfId="2">
      <formula>LEN(TRIM(G22))&gt;0</formula>
    </cfRule>
    <cfRule type="containsBlanks" priority="24" dxfId="1">
      <formula>LEN(TRIM(G22))=0</formula>
    </cfRule>
  </conditionalFormatting>
  <conditionalFormatting sqref="G22">
    <cfRule type="notContainsBlanks" priority="22" dxfId="0">
      <formula>LEN(TRIM(G22))&gt;0</formula>
    </cfRule>
  </conditionalFormatting>
  <conditionalFormatting sqref="G17">
    <cfRule type="notContainsBlanks" priority="34" dxfId="8">
      <formula>LEN(TRIM(G17))&gt;0</formula>
    </cfRule>
    <cfRule type="containsBlanks" priority="38" dxfId="1">
      <formula>LEN(TRIM(G17))=0</formula>
    </cfRule>
  </conditionalFormatting>
  <conditionalFormatting sqref="B22">
    <cfRule type="containsBlanks" priority="30" dxfId="9">
      <formula>LEN(TRIM(B22))=0</formula>
    </cfRule>
  </conditionalFormatting>
  <conditionalFormatting sqref="B22">
    <cfRule type="cellIs" priority="29" dxfId="10" operator="greaterThanOrEqual">
      <formula>1</formula>
    </cfRule>
  </conditionalFormatting>
  <conditionalFormatting sqref="D22">
    <cfRule type="containsBlanks" priority="26" dxfId="9">
      <formula>LEN(TRIM(D22))=0</formula>
    </cfRule>
  </conditionalFormatting>
  <conditionalFormatting sqref="G22">
    <cfRule type="notContainsBlanks" priority="21" dxfId="8">
      <formula>LEN(TRIM(G22))&gt;0</formula>
    </cfRule>
    <cfRule type="containsBlanks" priority="25" dxfId="1">
      <formula>LEN(TRIM(G22))=0</formula>
    </cfRule>
  </conditionalFormatting>
  <conditionalFormatting sqref="G23">
    <cfRule type="notContainsBlanks" priority="10" dxfId="2">
      <formula>LEN(TRIM(G23))&gt;0</formula>
    </cfRule>
    <cfRule type="containsBlanks" priority="11" dxfId="1">
      <formula>LEN(TRIM(G23))=0</formula>
    </cfRule>
  </conditionalFormatting>
  <conditionalFormatting sqref="G23">
    <cfRule type="notContainsBlanks" priority="9" dxfId="0">
      <formula>LEN(TRIM(G23))&gt;0</formula>
    </cfRule>
  </conditionalFormatting>
  <conditionalFormatting sqref="B23">
    <cfRule type="containsBlanks" priority="17" dxfId="9">
      <formula>LEN(TRIM(B23))=0</formula>
    </cfRule>
  </conditionalFormatting>
  <conditionalFormatting sqref="B23">
    <cfRule type="cellIs" priority="16" dxfId="10" operator="greaterThanOrEqual">
      <formula>1</formula>
    </cfRule>
  </conditionalFormatting>
  <conditionalFormatting sqref="D23">
    <cfRule type="containsBlanks" priority="13" dxfId="9">
      <formula>LEN(TRIM(D23))=0</formula>
    </cfRule>
  </conditionalFormatting>
  <conditionalFormatting sqref="G23">
    <cfRule type="notContainsBlanks" priority="8" dxfId="8">
      <formula>LEN(TRIM(G23))&gt;0</formula>
    </cfRule>
    <cfRule type="containsBlanks" priority="12" dxfId="1">
      <formula>LEN(TRIM(G23))=0</formula>
    </cfRule>
  </conditionalFormatting>
  <conditionalFormatting sqref="Q22">
    <cfRule type="cellIs" priority="3" dxfId="4" operator="equal">
      <formula>"NEVYHOVUJE"</formula>
    </cfRule>
    <cfRule type="cellIs" priority="4" dxfId="3" operator="equal">
      <formula>"VYHOVUJE"</formula>
    </cfRule>
  </conditionalFormatting>
  <conditionalFormatting sqref="Q23">
    <cfRule type="cellIs" priority="1" dxfId="4" operator="equal">
      <formula>"NEVYHOVUJE"</formula>
    </cfRule>
    <cfRule type="cellIs" priority="2" dxfId="3" operator="equal">
      <formula>"VYHOVUJE"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3" Type="http://schemas.openxmlformats.org/package/2006/relationships/digital-signature/signature" Target="sig3.xml" /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cvUOZjK5pCTO7NfzJAIhFErvyPM=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1CVBSF1orJI+J47vGeWB1/kECwU=</DigestValue>
    </Reference>
  </SignedInfo>
  <SignatureValue>b6VMX9OeGDuSyle8wSRa0zbT3M3lOfpcG7oI5Llj7R/Eu9TQZ3IWJrvoKEWHedXLRGkcA3UkXuYi
uMDaaPf1LrK7onuSkAR0jpVXKSp8sULpC0fcaQRJAlmUveVoiWBxnTE3jssAk4y9yxGitDSc71WU
wUYwISSIpfFutSUUv/FB9rcZmx1t3U3OFtLaqVN/irikEV5iP30RKkFN7iYDzEds7M1D6EH2LRA0
BQpQNQJHmjYXSxudFVBmAbiPfzvGYazhlB+7/+xSGsqZOTwIrnC8GkHczw7KHN/DEOCNExhiP+Cm
pFZIhY0vCFz3OGABXsYJGQ3ayYGudlYOZdJ5Eg==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bSK6ZQGs8PUyCQLbkwwWmSbnlvc=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SgsbD5N5bRsa9Uude5DurNYDUO8=</DigestValue>
      </Reference>
      <Reference URI="/xl/styles.xml?ContentType=application/vnd.openxmlformats-officedocument.spreadsheetml.styles+xml">
        <DigestMethod Algorithm="http://www.w3.org/2000/09/xmldsig#sha1"/>
        <DigestValue>JDA6Dj1QZWRd2EPzLv+D8sF/mW4=</DigestValue>
      </Reference>
      <Reference URI="/xl/worksheets/sheet1.xml?ContentType=application/vnd.openxmlformats-officedocument.spreadsheetml.worksheet+xml">
        <DigestMethod Algorithm="http://www.w3.org/2000/09/xmldsig#sha1"/>
        <DigestValue>0R8VsiflPaPimL97WJqKLQPeQtw=</DigestValue>
      </Reference>
      <Reference URI="/xl/sharedStrings.xml?ContentType=application/vnd.openxmlformats-officedocument.spreadsheetml.sharedStrings+xml">
        <DigestMethod Algorithm="http://www.w3.org/2000/09/xmldsig#sha1"/>
        <DigestValue>ktkqo26UWQJD+Td6mqKzM6YgB+I=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fnNj+vSi/b9wNH5JHw5DW0XEQb4=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2016-11-25T14:49:14Z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2016-11-25T14:49:14Z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5nxJhPp7YiAmYCBBL5TU6WkjR1k=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pK68F5apb0gw1aPnIRgG0z7jGmI=</DigestValue>
    </Reference>
  </SignedInfo>
  <SignatureValue>jRqy5LIrOufXbOFN/EVnF1/onqU+fZXb721xpUfh0q+IwlzWpq4cGTAU/PEir4XrayxKuGnoc0CG
gyUyHmf7Ia0PYIJROsxpoKZvOQNMS3T1sl9R+OmpefP68otw/dw88MzDj+ex2tY+NxQvQlLgwuDW
9l9YQ2Kx1ECOkAnHag2fj64S/pLCkmqdKI8SUEQ146potRJEmoH5XSEdwnu3eTHrrz5HxmYHqYIr
uXVxbQzrLc2weHBaeeuNcbqXcRmcay2Q7AQLc5tliskr1XuZfeYT8+rrcYBZPk5u1O7Vad+ROlkK
bfp0F9AmejNV9aOqJlttQWBUP4w0+RBhl8ysEw==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bSK6ZQGs8PUyCQLbkwwWmSbnlvc=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SgsbD5N5bRsa9Uude5DurNYDUO8=</DigestValue>
      </Reference>
      <Reference URI="/xl/styles.xml?ContentType=application/vnd.openxmlformats-officedocument.spreadsheetml.styles+xml">
        <DigestMethod Algorithm="http://www.w3.org/2000/09/xmldsig#sha1"/>
        <DigestValue>JDA6Dj1QZWRd2EPzLv+D8sF/mW4=</DigestValue>
      </Reference>
      <Reference URI="/xl/worksheets/sheet1.xml?ContentType=application/vnd.openxmlformats-officedocument.spreadsheetml.worksheet+xml">
        <DigestMethod Algorithm="http://www.w3.org/2000/09/xmldsig#sha1"/>
        <DigestValue>0R8VsiflPaPimL97WJqKLQPeQtw=</DigestValue>
      </Reference>
      <Reference URI="/xl/sharedStrings.xml?ContentType=application/vnd.openxmlformats-officedocument.spreadsheetml.sharedStrings+xml">
        <DigestMethod Algorithm="http://www.w3.org/2000/09/xmldsig#sha1"/>
        <DigestValue>ktkqo26UWQJD+Td6mqKzM6YgB+I=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fnNj+vSi/b9wNH5JHw5DW0XEQb4=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2016-12-02T12:53:30Z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2016-12-02T12:53:30Z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FCxh2zct1OQJ5trKMSioZdguTX8=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AMkLUz9bhPKyCvO6vMQfCeaydHI=</DigestValue>
    </Reference>
  </SignedInfo>
  <SignatureValue>mUxCZpxnMg+3RcYjx8mAy9BSM2ro+TS985XYAWMXcln4zqTWplX1IKwHJKvB7qnYadccsOlWazxj
k1TLFkb0YljSNOPApyxPRaVFmFg1CBG7k+IDfTixxSf7D79eOkRGNKPCWll45UygU7VTINBaB+8E
TYGiHcTtAGWW80lf3WP7me+WepxXx9mHrFZ66Hcicxq/UTrMth7NpRGKIdrBlV3n3bcx+bLq3MNB
xVoGFMuC3+2Rxn+5J8R8LICnfF3SwOviqcRr5Cbg0OTJl/Gun5UeUkhi8ya30TaIQHIO3JqS6dDc
/egzTSZSawyzaS+fQvdSA3t2TKI3w39QifNowA==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bSK6ZQGs8PUyCQLbkwwWmSbnlvc=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SgsbD5N5bRsa9Uude5DurNYDUO8=</DigestValue>
      </Reference>
      <Reference URI="/xl/styles.xml?ContentType=application/vnd.openxmlformats-officedocument.spreadsheetml.styles+xml">
        <DigestMethod Algorithm="http://www.w3.org/2000/09/xmldsig#sha1"/>
        <DigestValue>JDA6Dj1QZWRd2EPzLv+D8sF/mW4=</DigestValue>
      </Reference>
      <Reference URI="/xl/worksheets/sheet1.xml?ContentType=application/vnd.openxmlformats-officedocument.spreadsheetml.worksheet+xml">
        <DigestMethod Algorithm="http://www.w3.org/2000/09/xmldsig#sha1"/>
        <DigestValue>0R8VsiflPaPimL97WJqKLQPeQtw=</DigestValue>
      </Reference>
      <Reference URI="/xl/sharedStrings.xml?ContentType=application/vnd.openxmlformats-officedocument.spreadsheetml.sharedStrings+xml">
        <DigestMethod Algorithm="http://www.w3.org/2000/09/xmldsig#sha1"/>
        <DigestValue>ktkqo26UWQJD+Td6mqKzM6YgB+I=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fnNj+vSi/b9wNH5JHw5DW0XEQb4=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2016-12-07T12:31:30Z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2016-12-07T12:31:30Z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2016-11-25T12:15:25Z</dcterms:modified>
  <cp:category/>
  <cp:version/>
  <cp:contentType/>
  <cp:contentStatus/>
</cp:coreProperties>
</file>