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'Tonery'!$A$1:$Q$16</definedName>
  </definedNames>
  <calcPr calcId="152511"/>
</workbook>
</file>

<file path=xl/sharedStrings.xml><?xml version="1.0" encoding="utf-8"?>
<sst xmlns="http://schemas.openxmlformats.org/spreadsheetml/2006/main" count="70" uniqueCount="58">
  <si>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</si>
  <si>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</si>
  <si>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</si>
  <si>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</si>
  <si>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</si>
  <si>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</si>
  <si>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</si>
  <si>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</si>
  <si>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</si>
  <si>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</si>
  <si>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</si>
  <si>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</si>
  <si>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</si>
  <si>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</si>
  <si>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</si>
  <si>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</si>
  <si>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</si>
  <si>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Originální toner. Výtěžnost 1500 stran</t>
  </si>
  <si>
    <t>EO - Vlková tel:37763 1146</t>
  </si>
  <si>
    <t>ANO</t>
  </si>
  <si>
    <t>SGS-2016-045</t>
  </si>
  <si>
    <t>Originální toner černý - dvoubalení. Výtěžnost 2x17000 stran.</t>
  </si>
  <si>
    <t>NTC - David Lávička, tel: 37763 4712</t>
  </si>
  <si>
    <t>Teslova 5b, TC 208,Plzeň</t>
  </si>
  <si>
    <t>Originální, nebo kompatibilní toner splňující podmínky certifikátu STMC. Minimální výtěžnost při 5% pokrytí 5000 stran.</t>
  </si>
  <si>
    <t>Originální, nebo kompatibilní toner splňující podmínky certifikátu STMC. Minimální výtěžnost při 5% pokrytí 4000 stran.</t>
  </si>
  <si>
    <t>DFST - pí Svatošová, tel: 37763 8001</t>
  </si>
  <si>
    <t>Univerzitní 22, UV 207, Plzeň</t>
  </si>
  <si>
    <t xml:space="preserve">Toner do tiskárny HP CLJ 2550 - cyan   </t>
  </si>
  <si>
    <t xml:space="preserve"> Toner do tiskárny HP CLJ 2550 - magenta</t>
  </si>
  <si>
    <t>016ZU 00004 - Dětská univerzita FPE 2016</t>
  </si>
  <si>
    <t>Jitka Štrofová, 377 636 655</t>
  </si>
  <si>
    <t>Veleslavínova 42, Plzeň, Fakulta pedagogická ZČU, VC 106</t>
  </si>
  <si>
    <t>Originální toner. Výtěžnost 2000 stran.</t>
  </si>
  <si>
    <t xml:space="preserve">Toner do tiskárny HP CLJ 2550 - černý   </t>
  </si>
  <si>
    <t>Toner do tiskárny HP Color Laserjet  CP4525 - černý</t>
  </si>
  <si>
    <t xml:space="preserve">Toner do HP LASERJET PRO M201dw </t>
  </si>
  <si>
    <t>Priloha_c._1_Kupni_smlouvy_technicka_specifikace_T-031-2016</t>
  </si>
  <si>
    <t xml:space="preserve">Cartridge  pro HP Deskjet 6940 a HP Deskjet 5740 - black </t>
  </si>
  <si>
    <t xml:space="preserve">Toner pro HP LaseJet CP1525n Color - black (HP </t>
  </si>
  <si>
    <t>Univerzitní 8, rektorát,Plzeň</t>
  </si>
  <si>
    <t>samostatná faktura</t>
  </si>
  <si>
    <t>Tonery - 031 - 2016</t>
  </si>
  <si>
    <t>Název</t>
  </si>
  <si>
    <t xml:space="preserve">Originální, nebo kompatibilní náplň splňující shodnou sytost, barevné podání, výtěžnost, oděrnost, odolnost vůči vlhkosti  s originální catridge, naplnění a vyčerpání do 100%. Minimální výtěžnost  21ml </t>
  </si>
  <si>
    <t xml:space="preserve">Měrná jednotka [MJ] </t>
  </si>
  <si>
    <t xml:space="preserve">Popis </t>
  </si>
  <si>
    <t>Fakturace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</si>
  <si>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</si>
  <si>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</si>
  <si>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</si>
  <si>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HP toner CF283A black</t>
  </si>
  <si>
    <t>2x HP tisková kazeta černá velká, CE260X</t>
  </si>
  <si>
    <t>PRINTLINE kompatibilní toner s HP Q3960A, No.122A, black</t>
  </si>
  <si>
    <t>PRINTLINE kompatibilní toner s HP Q3961A, No.122A, cyan</t>
  </si>
  <si>
    <t>PRINTLINE kompatibilní toner s HP Q3963A, No.122A, magenta</t>
  </si>
  <si>
    <t>PRINTLINE kompatibilní cartridge s HP 339, C8767EE, black</t>
  </si>
  <si>
    <t>HP CE320A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</si>
</sst>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/>
      <bottom style="thick"/>
    </border>
    <border>
      <left/>
      <right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0" xfId="0" applyBorder="1" applyAlignment="1" applyProtection="1">
      <alignment vertical="center"/>
      <protection/>
    </xf>
    <xf numFmtId="2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2" xfId="0" applyBorder="1" applyAlignment="1" applyProtection="1">
      <alignment vertical="center"/>
      <protection/>
    </xf>
    <xf numFmtId="2" fontId="0" fillId="4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2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left" vertical="center" wrapText="1"/>
      <protection/>
    </xf>
    <xf numFmtId="1" fontId="0" fillId="3" borderId="14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2" fontId="0" fillId="4" borderId="15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 wrapText="1"/>
      <protection/>
    </xf>
    <xf numFmtId="1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3" borderId="16" xfId="0" applyNumberFormat="1" applyFill="1" applyBorder="1" applyAlignment="1" applyProtection="1">
      <alignment horizontal="left" vertical="center" wrapText="1"/>
      <protection/>
    </xf>
    <xf numFmtId="1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21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219075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9525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982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19050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2705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115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24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19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85725</xdr:colOff>
      <xdr:row>16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9058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1195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17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73600" y="1015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947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26375" y="1022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217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zoomScale="85" zoomScaleNormal="85" zoomScaleSheetLayoutView="55" workbookViewId="0" topLeftCell="A10">
      <selection activeCell="N19" sqref="N19"/>
    </sheetView>
  </sheetViews>
  <sheetFormatPr defaultColWidth="8.8515625" defaultRowHeight="15"/>
  <cols>
    <col min="1" max="1" width="1.421875" style="72" customWidth="1"/>
    <col min="2" max="2" width="5.7109375" style="72" customWidth="1"/>
    <col min="3" max="3" width="43.421875" style="21" customWidth="1"/>
    <col min="4" max="4" width="9.7109375" style="99" customWidth="1"/>
    <col min="5" max="5" width="9.00390625" style="25" customWidth="1"/>
    <col min="6" max="6" width="40.7109375" style="21" customWidth="1"/>
    <col min="7" max="7" width="29.140625" style="100" customWidth="1"/>
    <col min="8" max="8" width="20.8515625" style="21" customWidth="1"/>
    <col min="9" max="9" width="19.00390625" style="21" customWidth="1"/>
    <col min="10" max="10" width="28.00390625" style="22" customWidth="1"/>
    <col min="11" max="11" width="20.421875" style="22" customWidth="1"/>
    <col min="12" max="12" width="19.421875" style="21" customWidth="1"/>
    <col min="13" max="13" width="22.140625" style="100" hidden="1" customWidth="1"/>
    <col min="14" max="14" width="20.8515625" style="72" customWidth="1"/>
    <col min="15" max="15" width="19.140625" style="72" customWidth="1"/>
    <col min="16" max="16" width="21.00390625" style="72" customWidth="1"/>
    <col min="17" max="17" width="19.421875" style="72" customWidth="1"/>
    <col min="18" max="18" width="8.8515625" style="72" customWidth="1"/>
    <col min="19" max="19" width="13.00390625" style="72" customWidth="1"/>
    <col min="20" max="16384" width="8.8515625" style="72" customWidth="1"/>
  </cols>
  <sheetData>
    <row r="1" spans="2:13" s="22" customFormat="1" ht="24.6" customHeight="1">
      <c r="B1" s="116" t="s">
        <v>42</v>
      </c>
      <c r="C1" s="117"/>
      <c r="D1" s="25"/>
      <c r="E1" s="25"/>
      <c r="F1" s="21"/>
      <c r="G1" s="58"/>
      <c r="H1" s="58"/>
      <c r="I1" s="59"/>
      <c r="J1" s="59"/>
      <c r="K1" s="60"/>
      <c r="L1" s="21"/>
      <c r="M1" s="21"/>
    </row>
    <row r="2" spans="3:17" s="22" customFormat="1" ht="18.75" customHeight="1">
      <c r="C2" s="21"/>
      <c r="D2" s="19"/>
      <c r="E2" s="20"/>
      <c r="F2" s="21"/>
      <c r="G2" s="61"/>
      <c r="H2" s="61"/>
      <c r="I2" s="61"/>
      <c r="J2" s="61"/>
      <c r="K2" s="61"/>
      <c r="L2" s="21"/>
      <c r="M2" s="21"/>
      <c r="O2" s="115" t="s">
        <v>37</v>
      </c>
      <c r="P2" s="115"/>
      <c r="Q2" s="115"/>
    </row>
    <row r="3" spans="2:16" s="22" customFormat="1" ht="26.25" customHeight="1">
      <c r="B3" s="62"/>
      <c r="C3" s="63" t="s">
        <v>14</v>
      </c>
      <c r="D3" s="64"/>
      <c r="E3" s="64"/>
      <c r="F3" s="64"/>
      <c r="G3" s="61"/>
      <c r="H3" s="61"/>
      <c r="I3" s="61"/>
      <c r="J3" s="61"/>
      <c r="K3" s="61"/>
      <c r="L3" s="61"/>
      <c r="M3" s="65"/>
      <c r="N3" s="65"/>
      <c r="O3" s="61"/>
      <c r="P3" s="61"/>
    </row>
    <row r="4" spans="2:16" s="22" customFormat="1" ht="21" customHeight="1" thickBot="1">
      <c r="B4" s="66"/>
      <c r="C4" s="67" t="s">
        <v>4</v>
      </c>
      <c r="D4" s="64"/>
      <c r="E4" s="64"/>
      <c r="F4" s="64"/>
      <c r="G4" s="64"/>
      <c r="H4" s="61"/>
      <c r="I4" s="61"/>
      <c r="J4" s="61"/>
      <c r="K4" s="61"/>
      <c r="L4" s="61"/>
      <c r="M4" s="21"/>
      <c r="N4" s="21"/>
      <c r="O4" s="61"/>
      <c r="P4" s="61"/>
    </row>
    <row r="5" spans="2:15" s="22" customFormat="1" ht="28.5" customHeight="1" thickBot="1">
      <c r="B5" s="23"/>
      <c r="C5" s="24"/>
      <c r="D5" s="25"/>
      <c r="E5" s="25"/>
      <c r="F5" s="21"/>
      <c r="G5" s="26" t="s">
        <v>3</v>
      </c>
      <c r="H5" s="21"/>
      <c r="I5" s="21"/>
      <c r="J5" s="68"/>
      <c r="L5" s="21"/>
      <c r="M5" s="27"/>
      <c r="O5" s="26" t="s">
        <v>3</v>
      </c>
    </row>
    <row r="6" spans="2:17" s="22" customFormat="1" ht="94.5" customHeight="1" thickBot="1" thickTop="1">
      <c r="B6" s="28" t="s">
        <v>1</v>
      </c>
      <c r="C6" s="29" t="s">
        <v>43</v>
      </c>
      <c r="D6" s="29" t="s">
        <v>0</v>
      </c>
      <c r="E6" s="29" t="s">
        <v>45</v>
      </c>
      <c r="F6" s="29" t="s">
        <v>46</v>
      </c>
      <c r="G6" s="30" t="s">
        <v>2</v>
      </c>
      <c r="H6" s="29" t="s">
        <v>47</v>
      </c>
      <c r="I6" s="29" t="s">
        <v>48</v>
      </c>
      <c r="J6" s="29" t="s">
        <v>15</v>
      </c>
      <c r="K6" s="31" t="s">
        <v>49</v>
      </c>
      <c r="L6" s="29" t="s">
        <v>50</v>
      </c>
      <c r="M6" s="32" t="s">
        <v>9</v>
      </c>
      <c r="N6" s="29" t="s">
        <v>10</v>
      </c>
      <c r="O6" s="56" t="s">
        <v>11</v>
      </c>
      <c r="P6" s="56" t="s">
        <v>12</v>
      </c>
      <c r="Q6" s="56" t="s">
        <v>13</v>
      </c>
    </row>
    <row r="7" spans="1:19" ht="43.5" customHeight="1" thickBot="1" thickTop="1">
      <c r="A7" s="69"/>
      <c r="B7" s="70">
        <v>1</v>
      </c>
      <c r="C7" s="71" t="s">
        <v>36</v>
      </c>
      <c r="D7" s="54">
        <v>2</v>
      </c>
      <c r="E7" s="40" t="s">
        <v>16</v>
      </c>
      <c r="F7" s="71" t="s">
        <v>17</v>
      </c>
      <c r="G7" s="41" t="s">
        <v>51</v>
      </c>
      <c r="H7" s="55" t="s">
        <v>41</v>
      </c>
      <c r="I7" s="55"/>
      <c r="J7" s="55"/>
      <c r="K7" s="40" t="s">
        <v>18</v>
      </c>
      <c r="L7" s="40" t="s">
        <v>40</v>
      </c>
      <c r="M7" s="42">
        <f aca="true" t="shared" si="0" ref="M7:M13">D7*N7</f>
        <v>2700</v>
      </c>
      <c r="N7" s="43">
        <v>1350</v>
      </c>
      <c r="O7" s="44">
        <v>1240</v>
      </c>
      <c r="P7" s="45">
        <f aca="true" t="shared" si="1" ref="P7:P13">D7*O7</f>
        <v>2480</v>
      </c>
      <c r="Q7" s="46" t="str">
        <f aca="true" t="shared" si="2" ref="Q7:Q13">IF(ISNUMBER(O7),IF(O7&gt;N7,"NEVYHOVUJE","VYHOVUJE")," ")</f>
        <v>VYHOVUJE</v>
      </c>
      <c r="S7" s="73"/>
    </row>
    <row r="8" spans="1:19" ht="34.15" customHeight="1" thickBot="1" thickTop="1">
      <c r="A8" s="74"/>
      <c r="B8" s="75">
        <v>2</v>
      </c>
      <c r="C8" s="71" t="s">
        <v>35</v>
      </c>
      <c r="D8" s="54">
        <v>1</v>
      </c>
      <c r="E8" s="40" t="s">
        <v>16</v>
      </c>
      <c r="F8" s="71" t="s">
        <v>21</v>
      </c>
      <c r="G8" s="47" t="s">
        <v>52</v>
      </c>
      <c r="H8" s="40" t="s">
        <v>41</v>
      </c>
      <c r="I8" s="40" t="s">
        <v>19</v>
      </c>
      <c r="J8" s="40" t="s">
        <v>20</v>
      </c>
      <c r="K8" s="40" t="s">
        <v>22</v>
      </c>
      <c r="L8" s="40" t="s">
        <v>23</v>
      </c>
      <c r="M8" s="48">
        <f t="shared" si="0"/>
        <v>9200</v>
      </c>
      <c r="N8" s="49">
        <v>9200</v>
      </c>
      <c r="O8" s="50">
        <v>9200</v>
      </c>
      <c r="P8" s="51">
        <f t="shared" si="1"/>
        <v>9200</v>
      </c>
      <c r="Q8" s="52" t="str">
        <f t="shared" si="2"/>
        <v>VYHOVUJE</v>
      </c>
      <c r="S8" s="73"/>
    </row>
    <row r="9" spans="1:19" ht="81" customHeight="1" thickTop="1">
      <c r="A9" s="76"/>
      <c r="B9" s="77">
        <v>3</v>
      </c>
      <c r="C9" s="78" t="s">
        <v>34</v>
      </c>
      <c r="D9" s="79">
        <v>1</v>
      </c>
      <c r="E9" s="80" t="s">
        <v>16</v>
      </c>
      <c r="F9" s="78" t="s">
        <v>24</v>
      </c>
      <c r="G9" s="14" t="s">
        <v>53</v>
      </c>
      <c r="H9" s="119" t="s">
        <v>41</v>
      </c>
      <c r="I9" s="119"/>
      <c r="J9" s="119"/>
      <c r="K9" s="119" t="s">
        <v>26</v>
      </c>
      <c r="L9" s="119" t="s">
        <v>27</v>
      </c>
      <c r="M9" s="15">
        <f t="shared" si="0"/>
        <v>2500</v>
      </c>
      <c r="N9" s="53">
        <v>2500</v>
      </c>
      <c r="O9" s="17">
        <v>740</v>
      </c>
      <c r="P9" s="18">
        <f t="shared" si="1"/>
        <v>740</v>
      </c>
      <c r="Q9" s="37" t="str">
        <f t="shared" si="2"/>
        <v>VYHOVUJE</v>
      </c>
      <c r="S9" s="73"/>
    </row>
    <row r="10" spans="2:19" ht="69" customHeight="1">
      <c r="B10" s="77">
        <v>4</v>
      </c>
      <c r="C10" s="81" t="s">
        <v>28</v>
      </c>
      <c r="D10" s="82">
        <v>1</v>
      </c>
      <c r="E10" s="83" t="s">
        <v>16</v>
      </c>
      <c r="F10" s="81" t="s">
        <v>25</v>
      </c>
      <c r="G10" s="4" t="s">
        <v>54</v>
      </c>
      <c r="H10" s="120"/>
      <c r="I10" s="120"/>
      <c r="J10" s="120"/>
      <c r="K10" s="120"/>
      <c r="L10" s="120"/>
      <c r="M10" s="5">
        <f t="shared" si="0"/>
        <v>2500</v>
      </c>
      <c r="N10" s="6">
        <v>2500</v>
      </c>
      <c r="O10" s="7">
        <v>500</v>
      </c>
      <c r="P10" s="8">
        <f t="shared" si="1"/>
        <v>500</v>
      </c>
      <c r="Q10" s="38" t="str">
        <f t="shared" si="2"/>
        <v>VYHOVUJE</v>
      </c>
      <c r="S10" s="73"/>
    </row>
    <row r="11" spans="1:19" ht="78" customHeight="1" thickBot="1">
      <c r="A11" s="84"/>
      <c r="B11" s="85">
        <v>5</v>
      </c>
      <c r="C11" s="86" t="s">
        <v>29</v>
      </c>
      <c r="D11" s="87">
        <v>1</v>
      </c>
      <c r="E11" s="88" t="s">
        <v>16</v>
      </c>
      <c r="F11" s="86" t="s">
        <v>25</v>
      </c>
      <c r="G11" s="9" t="s">
        <v>55</v>
      </c>
      <c r="H11" s="121"/>
      <c r="I11" s="121"/>
      <c r="J11" s="121"/>
      <c r="K11" s="121"/>
      <c r="L11" s="121"/>
      <c r="M11" s="10">
        <f t="shared" si="0"/>
        <v>2500</v>
      </c>
      <c r="N11" s="43">
        <v>2500</v>
      </c>
      <c r="O11" s="12">
        <v>500</v>
      </c>
      <c r="P11" s="13">
        <f t="shared" si="1"/>
        <v>500</v>
      </c>
      <c r="Q11" s="39" t="str">
        <f t="shared" si="2"/>
        <v>VYHOVUJE</v>
      </c>
      <c r="S11" s="73"/>
    </row>
    <row r="12" spans="1:19" ht="91.15" customHeight="1" thickTop="1">
      <c r="A12" s="89"/>
      <c r="B12" s="77">
        <v>6</v>
      </c>
      <c r="C12" s="90" t="s">
        <v>38</v>
      </c>
      <c r="D12" s="91">
        <v>2</v>
      </c>
      <c r="E12" s="92" t="s">
        <v>16</v>
      </c>
      <c r="F12" s="90" t="s">
        <v>44</v>
      </c>
      <c r="G12" s="14" t="s">
        <v>56</v>
      </c>
      <c r="H12" s="119" t="s">
        <v>41</v>
      </c>
      <c r="I12" s="119" t="s">
        <v>19</v>
      </c>
      <c r="J12" s="119" t="s">
        <v>30</v>
      </c>
      <c r="K12" s="119" t="s">
        <v>31</v>
      </c>
      <c r="L12" s="119" t="s">
        <v>32</v>
      </c>
      <c r="M12" s="15">
        <f t="shared" si="0"/>
        <v>1400</v>
      </c>
      <c r="N12" s="16">
        <v>700</v>
      </c>
      <c r="O12" s="17">
        <v>190</v>
      </c>
      <c r="P12" s="18">
        <f t="shared" si="1"/>
        <v>380</v>
      </c>
      <c r="Q12" s="37" t="str">
        <f t="shared" si="2"/>
        <v>VYHOVUJE</v>
      </c>
      <c r="S12" s="73"/>
    </row>
    <row r="13" spans="1:19" ht="30.6" customHeight="1" thickBot="1">
      <c r="A13" s="84"/>
      <c r="B13" s="85">
        <v>7</v>
      </c>
      <c r="C13" s="93" t="s">
        <v>39</v>
      </c>
      <c r="D13" s="87">
        <v>1</v>
      </c>
      <c r="E13" s="88" t="s">
        <v>16</v>
      </c>
      <c r="F13" s="93" t="s">
        <v>33</v>
      </c>
      <c r="G13" s="9" t="s">
        <v>57</v>
      </c>
      <c r="H13" s="121"/>
      <c r="I13" s="121"/>
      <c r="J13" s="121"/>
      <c r="K13" s="121"/>
      <c r="L13" s="121"/>
      <c r="M13" s="10">
        <f t="shared" si="0"/>
        <v>2100</v>
      </c>
      <c r="N13" s="11">
        <v>2100</v>
      </c>
      <c r="O13" s="12">
        <v>1360</v>
      </c>
      <c r="P13" s="13">
        <f t="shared" si="1"/>
        <v>1360</v>
      </c>
      <c r="Q13" s="39" t="str">
        <f t="shared" si="2"/>
        <v>VYHOVUJE</v>
      </c>
      <c r="S13" s="73"/>
    </row>
    <row r="14" spans="1:19" ht="13.5" customHeight="1" thickBot="1" thickTop="1">
      <c r="A14" s="94"/>
      <c r="B14" s="94"/>
      <c r="C14" s="95"/>
      <c r="D14" s="94"/>
      <c r="E14" s="95"/>
      <c r="F14" s="95"/>
      <c r="G14" s="94"/>
      <c r="H14" s="95"/>
      <c r="I14" s="95"/>
      <c r="J14" s="95"/>
      <c r="K14" s="95"/>
      <c r="L14" s="95"/>
      <c r="M14" s="94"/>
      <c r="N14" s="94"/>
      <c r="O14" s="94"/>
      <c r="P14" s="94"/>
      <c r="Q14" s="94"/>
      <c r="R14" s="94"/>
      <c r="S14" s="73"/>
    </row>
    <row r="15" spans="1:17" ht="60.75" customHeight="1" thickBot="1" thickTop="1">
      <c r="A15" s="96"/>
      <c r="B15" s="118" t="s">
        <v>6</v>
      </c>
      <c r="C15" s="118"/>
      <c r="D15" s="118"/>
      <c r="E15" s="118"/>
      <c r="F15" s="118"/>
      <c r="G15" s="118"/>
      <c r="H15" s="33"/>
      <c r="I15" s="33"/>
      <c r="J15" s="33"/>
      <c r="K15" s="97"/>
      <c r="L15" s="97"/>
      <c r="M15" s="1"/>
      <c r="N15" s="29" t="s">
        <v>7</v>
      </c>
      <c r="O15" s="108" t="s">
        <v>8</v>
      </c>
      <c r="P15" s="109"/>
      <c r="Q15" s="110"/>
    </row>
    <row r="16" spans="1:17" ht="33" customHeight="1" thickBot="1" thickTop="1">
      <c r="A16" s="96"/>
      <c r="B16" s="111" t="s">
        <v>5</v>
      </c>
      <c r="C16" s="111"/>
      <c r="D16" s="111"/>
      <c r="E16" s="111"/>
      <c r="F16" s="111"/>
      <c r="G16" s="111"/>
      <c r="H16" s="98"/>
      <c r="K16" s="34"/>
      <c r="L16" s="34"/>
      <c r="M16" s="2"/>
      <c r="N16" s="57">
        <f>SUM(M7:M13)</f>
        <v>22900</v>
      </c>
      <c r="O16" s="112">
        <f>SUM(P7:P13)</f>
        <v>15160</v>
      </c>
      <c r="P16" s="113"/>
      <c r="Q16" s="114"/>
    </row>
    <row r="17" spans="1:18" ht="39.75" customHeight="1" thickTop="1">
      <c r="A17" s="96"/>
      <c r="I17" s="35"/>
      <c r="J17" s="35"/>
      <c r="K17" s="36"/>
      <c r="L17" s="36"/>
      <c r="M17" s="101"/>
      <c r="N17" s="101"/>
      <c r="O17" s="102"/>
      <c r="P17" s="102"/>
      <c r="Q17" s="102"/>
      <c r="R17" s="102"/>
    </row>
    <row r="18" spans="1:18" ht="19.9" customHeight="1">
      <c r="A18" s="96"/>
      <c r="K18" s="36"/>
      <c r="L18" s="36"/>
      <c r="M18" s="101"/>
      <c r="N18" s="3"/>
      <c r="O18" s="3"/>
      <c r="P18" s="3"/>
      <c r="Q18" s="102"/>
      <c r="R18" s="102"/>
    </row>
    <row r="19" spans="1:18" ht="71.25" customHeight="1">
      <c r="A19" s="96"/>
      <c r="K19" s="36"/>
      <c r="L19" s="36"/>
      <c r="M19" s="101"/>
      <c r="N19" s="3"/>
      <c r="O19" s="3"/>
      <c r="P19" s="3"/>
      <c r="Q19" s="102"/>
      <c r="R19" s="102"/>
    </row>
    <row r="20" spans="1:18" ht="36" customHeight="1">
      <c r="A20" s="96"/>
      <c r="K20" s="103"/>
      <c r="L20" s="103"/>
      <c r="M20" s="89"/>
      <c r="N20" s="101"/>
      <c r="O20" s="102"/>
      <c r="P20" s="102"/>
      <c r="Q20" s="102"/>
      <c r="R20" s="102"/>
    </row>
    <row r="21" spans="1:18" ht="14.25" customHeight="1">
      <c r="A21" s="96"/>
      <c r="B21" s="102"/>
      <c r="C21" s="104"/>
      <c r="D21" s="105"/>
      <c r="E21" s="106"/>
      <c r="F21" s="104"/>
      <c r="G21" s="101"/>
      <c r="H21" s="104"/>
      <c r="I21" s="104"/>
      <c r="J21" s="107"/>
      <c r="K21" s="107"/>
      <c r="L21" s="107"/>
      <c r="M21" s="101"/>
      <c r="N21" s="101"/>
      <c r="O21" s="102"/>
      <c r="P21" s="102"/>
      <c r="Q21" s="102"/>
      <c r="R21" s="102"/>
    </row>
    <row r="22" spans="1:18" ht="14.25" customHeight="1">
      <c r="A22" s="96"/>
      <c r="B22" s="102"/>
      <c r="C22" s="104"/>
      <c r="D22" s="105"/>
      <c r="E22" s="106"/>
      <c r="F22" s="104"/>
      <c r="G22" s="101"/>
      <c r="H22" s="104"/>
      <c r="I22" s="104"/>
      <c r="J22" s="107"/>
      <c r="K22" s="107"/>
      <c r="L22" s="107"/>
      <c r="M22" s="101"/>
      <c r="N22" s="101"/>
      <c r="O22" s="102"/>
      <c r="P22" s="102"/>
      <c r="Q22" s="102"/>
      <c r="R22" s="102"/>
    </row>
    <row r="23" spans="1:18" ht="14.25" customHeight="1">
      <c r="A23" s="96"/>
      <c r="B23" s="102"/>
      <c r="C23" s="104"/>
      <c r="D23" s="105"/>
      <c r="E23" s="106"/>
      <c r="F23" s="104"/>
      <c r="G23" s="101"/>
      <c r="H23" s="104"/>
      <c r="I23" s="104"/>
      <c r="J23" s="107"/>
      <c r="K23" s="107"/>
      <c r="L23" s="107"/>
      <c r="M23" s="101"/>
      <c r="N23" s="101"/>
      <c r="O23" s="102"/>
      <c r="P23" s="102"/>
      <c r="Q23" s="102"/>
      <c r="R23" s="102"/>
    </row>
    <row r="24" spans="1:18" ht="14.25" customHeight="1">
      <c r="A24" s="96"/>
      <c r="B24" s="102"/>
      <c r="C24" s="104"/>
      <c r="D24" s="105"/>
      <c r="E24" s="106"/>
      <c r="F24" s="104"/>
      <c r="G24" s="101"/>
      <c r="H24" s="104"/>
      <c r="I24" s="104"/>
      <c r="J24" s="107"/>
      <c r="K24" s="107"/>
      <c r="L24" s="107"/>
      <c r="M24" s="101"/>
      <c r="N24" s="101"/>
      <c r="O24" s="102"/>
      <c r="P24" s="102"/>
      <c r="Q24" s="102"/>
      <c r="R24" s="102"/>
    </row>
    <row r="25" spans="3:13" ht="15">
      <c r="C25" s="22"/>
      <c r="D25" s="72"/>
      <c r="E25" s="22"/>
      <c r="F25" s="22"/>
      <c r="G25" s="72"/>
      <c r="H25" s="22"/>
      <c r="I25" s="22"/>
      <c r="L25" s="22"/>
      <c r="M25" s="72"/>
    </row>
    <row r="26" spans="3:13" ht="15">
      <c r="C26" s="22"/>
      <c r="D26" s="72"/>
      <c r="E26" s="22"/>
      <c r="F26" s="22"/>
      <c r="G26" s="72"/>
      <c r="H26" s="22"/>
      <c r="I26" s="22"/>
      <c r="L26" s="22"/>
      <c r="M26" s="72"/>
    </row>
    <row r="27" spans="3:13" ht="15">
      <c r="C27" s="22"/>
      <c r="D27" s="72"/>
      <c r="E27" s="22"/>
      <c r="F27" s="22"/>
      <c r="G27" s="72"/>
      <c r="H27" s="22"/>
      <c r="I27" s="22"/>
      <c r="L27" s="22"/>
      <c r="M27" s="72"/>
    </row>
  </sheetData>
  <mergeCells count="16">
    <mergeCell ref="O15:Q15"/>
    <mergeCell ref="B16:G16"/>
    <mergeCell ref="O16:Q16"/>
    <mergeCell ref="O2:Q2"/>
    <mergeCell ref="B1:C1"/>
    <mergeCell ref="B15:G15"/>
    <mergeCell ref="K9:K11"/>
    <mergeCell ref="I9:I11"/>
    <mergeCell ref="J9:J11"/>
    <mergeCell ref="I12:I13"/>
    <mergeCell ref="J12:J13"/>
    <mergeCell ref="K12:K13"/>
    <mergeCell ref="H9:H11"/>
    <mergeCell ref="H12:H13"/>
    <mergeCell ref="L12:L13"/>
    <mergeCell ref="L9:L11"/>
  </mergeCells>
  <conditionalFormatting sqref="B7:B13">
    <cfRule type="containsBlanks" priority="39" dxfId="0">
      <formula>LEN(TRIM(B7))=0</formula>
    </cfRule>
  </conditionalFormatting>
  <conditionalFormatting sqref="G7:G13">
    <cfRule type="containsBlanks" priority="37" dxfId="7">
      <formula>LEN(TRIM(G7))=0</formula>
    </cfRule>
    <cfRule type="notContainsBlanks" priority="38" dxfId="6">
      <formula>LEN(TRIM(G7))&gt;0</formula>
    </cfRule>
  </conditionalFormatting>
  <conditionalFormatting sqref="B7:B13">
    <cfRule type="cellIs" priority="34" dxfId="14" operator="greaterThanOrEqual">
      <formula>1</formula>
    </cfRule>
  </conditionalFormatting>
  <conditionalFormatting sqref="O8:O9 O11:O12">
    <cfRule type="notContainsBlanks" priority="32" dxfId="9">
      <formula>LEN(TRIM(O8))&gt;0</formula>
    </cfRule>
    <cfRule type="containsBlanks" priority="33" dxfId="8">
      <formula>LEN(TRIM(O8))=0</formula>
    </cfRule>
  </conditionalFormatting>
  <conditionalFormatting sqref="Q7:Q13">
    <cfRule type="cellIs" priority="30" dxfId="11" operator="equal">
      <formula>"NEVYHOVUJE"</formula>
    </cfRule>
    <cfRule type="cellIs" priority="31" dxfId="10" operator="equal">
      <formula>"VYHOVUJE"</formula>
    </cfRule>
  </conditionalFormatting>
  <conditionalFormatting sqref="O7 O10 O13">
    <cfRule type="notContainsBlanks" priority="28" dxfId="9">
      <formula>LEN(TRIM(O7))&gt;0</formula>
    </cfRule>
    <cfRule type="containsBlanks" priority="29" dxfId="8">
      <formula>LEN(TRIM(O7))=0</formula>
    </cfRule>
  </conditionalFormatting>
  <conditionalFormatting sqref="B4">
    <cfRule type="containsBlanks" priority="20" dxfId="7">
      <formula>LEN(TRIM(B4))=0</formula>
    </cfRule>
    <cfRule type="notContainsBlanks" priority="21" dxfId="6">
      <formula>LEN(TRIM(B4))&gt;0</formula>
    </cfRule>
  </conditionalFormatting>
  <conditionalFormatting sqref="D7">
    <cfRule type="containsBlanks" priority="6" dxfId="0">
      <formula>LEN(TRIM(D7))=0</formula>
    </cfRule>
  </conditionalFormatting>
  <conditionalFormatting sqref="D8">
    <cfRule type="containsBlanks" priority="5" dxfId="0">
      <formula>LEN(TRIM(D8))=0</formula>
    </cfRule>
  </conditionalFormatting>
  <conditionalFormatting sqref="D9:D10">
    <cfRule type="containsBlanks" priority="4" dxfId="0">
      <formula>LEN(TRIM(D9))=0</formula>
    </cfRule>
  </conditionalFormatting>
  <conditionalFormatting sqref="D11">
    <cfRule type="containsBlanks" priority="3" dxfId="0">
      <formula>LEN(TRIM(D11))=0</formula>
    </cfRule>
  </conditionalFormatting>
  <conditionalFormatting sqref="D12">
    <cfRule type="containsBlanks" priority="2" dxfId="0">
      <formula>LEN(TRIM(D12))=0</formula>
    </cfRule>
  </conditionalFormatting>
  <conditionalFormatting sqref="D13">
    <cfRule type="containsBlanks" priority="1" dxfId="0">
      <formula>LEN(TRIM(D13))=0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QYbXh73qdLEQ1rcYuMYrPWx8V20=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onPC1t7OeBOKt9XbEip8pLOqWYY=</DigestValue>
    </Reference>
  </SignedInfo>
  <SignatureValue>v7st1xVk7SCYS88lMyoqkuULhTNAUuzsnPW6yL6CUKz1dw7loYah2PzNKDARr7LG5XPUVVCT/zbV
oywN4oPrtH+AvJwAuCOmg84rmqfoCzT2/RNdVPCEX1iJeEtTl2chfubnSq4T2dRMvZ9eUrC8M2FO
m4tFeUacSRNS2iCx3UEnZNv+8u0hNB24fhng9GELUTOT9zSVzjiyIzLW0RmSW5OEYjWLfIjyOCI+
cpAub9CspT0jEf+TxJi34yAFTWjvAQo0V2efb2iM95jcXr+RY8xkdM4wzF9lYb1M0BBmBAtuZucJ
EUH4j6HoZrRStVlMSJNZjV64X1qtjnfsGZNVMg==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JMfcIr9kviIaLLlHGJbMY5QOlrU=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9AbPkVl256UzISm08d/AZYs6b6g=</DigestValue>
      </Reference>
      <Reference URI="/xl/styles.xml?ContentType=application/vnd.openxmlformats-officedocument.spreadsheetml.styles+xml">
        <DigestMethod Algorithm="http://www.w3.org/2000/09/xmldsig#sha1"/>
        <DigestValue>VXkyvnejW6rgut8pQZxdM5QZTFI=</DigestValue>
      </Reference>
      <Reference URI="/xl/worksheets/sheet1.xml?ContentType=application/vnd.openxmlformats-officedocument.spreadsheetml.worksheet+xml">
        <DigestMethod Algorithm="http://www.w3.org/2000/09/xmldsig#sha1"/>
        <DigestValue>eOxx90eLf28Oei0rCNJ5anFx9SE=</DigestValue>
      </Reference>
      <Reference URI="/xl/sharedStrings.xml?ContentType=application/vnd.openxmlformats-officedocument.spreadsheetml.sharedStrings+xml">
        <DigestMethod Algorithm="http://www.w3.org/2000/09/xmldsig#sha1"/>
        <DigestValue>EfTp9T9ruqtrD0NEn9Q7X0CgjFo=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93Gxa4CX6WGgRkuvA+Nct9YzZwg=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2016-10-26T14:49:10Z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2016-10-26T14:49:10Z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lbb+ze0EtSr+5PGOmRlIo6CLVI8=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AaM3tPXgPoRkmyaXsg898pprSb8=</DigestValue>
    </Reference>
  </SignedInfo>
  <SignatureValue>QcINuk+fsxFY3iws9LCtFIAOjnBLn/1FmqgVnJ/vww1073T8Utcn+KgisESeG38tWHfjbGmWgprO
nxv0hLIxU8QLK1cgKsUE1vJ7POM8rnvKcaamKejHrse4AQflwOwH3PYWa+/7wG4G9GYtG299WtRw
6i2aOFnXgLvNcOgxIAs0XVbq9M+n6f+01memU8QF5yzUcsnj/abXnTjqzJ6uOOVRjZubIDp0pJaM
6SWjqxrTHzXgGMomHQJQO3eP//AAHB73UBVtlJGDna3MjzCK5AVy6RKX/R4gyhwRpN9/z/Rdpnhg
DkzIsCgBkqHy+DKjxt0d7O6/dajw6/Y98dpFrQ==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JMfcIr9kviIaLLlHGJbMY5QOlrU=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9AbPkVl256UzISm08d/AZYs6b6g=</DigestValue>
      </Reference>
      <Reference URI="/xl/styles.xml?ContentType=application/vnd.openxmlformats-officedocument.spreadsheetml.styles+xml">
        <DigestMethod Algorithm="http://www.w3.org/2000/09/xmldsig#sha1"/>
        <DigestValue>VXkyvnejW6rgut8pQZxdM5QZTFI=</DigestValue>
      </Reference>
      <Reference URI="/xl/worksheets/sheet1.xml?ContentType=application/vnd.openxmlformats-officedocument.spreadsheetml.worksheet+xml">
        <DigestMethod Algorithm="http://www.w3.org/2000/09/xmldsig#sha1"/>
        <DigestValue>eOxx90eLf28Oei0rCNJ5anFx9SE=</DigestValue>
      </Reference>
      <Reference URI="/xl/sharedStrings.xml?ContentType=application/vnd.openxmlformats-officedocument.spreadsheetml.sharedStrings+xml">
        <DigestMethod Algorithm="http://www.w3.org/2000/09/xmldsig#sha1"/>
        <DigestValue>EfTp9T9ruqtrD0NEn9Q7X0CgjFo=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93Gxa4CX6WGgRkuvA+Nct9YzZwg=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2016-11-07T08:35:14Z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2016-11-07T08:35:14Z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2016-10-24T15:13:47Z</dcterms:modified>
  <cp:category/>
  <cp:version/>
  <cp:contentType/>
  <cp:contentStatus/>
</cp:coreProperties>
</file>